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2022s21 - Úprava stávajíc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'2022s21 - Úprava stávajíc...'!$C$122:$K$369</definedName>
    <definedName name="_xlnm.Print_Area" localSheetId="1">'2022s21 - Úprava stávajíc...'!$C$82:$J$106,'2022s21 - Úprava stávajíc...'!$C$112:$J$369</definedName>
    <definedName name="_xlnm.Print_Titles" localSheetId="1">'2022s21 - Úprava stávajíc...'!$122:$122</definedName>
    <definedName name="_xlnm.Print_Area" localSheetId="2">'Seznam figur'!$C$4:$G$38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T358"/>
  <c r="R359"/>
  <c r="R358"/>
  <c r="P359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7"/>
  <c r="E85"/>
  <c r="J22"/>
  <c r="E22"/>
  <c r="J90"/>
  <c r="J21"/>
  <c r="J19"/>
  <c r="E19"/>
  <c r="J119"/>
  <c r="J18"/>
  <c r="J16"/>
  <c r="E16"/>
  <c r="F120"/>
  <c r="J15"/>
  <c r="J13"/>
  <c r="E13"/>
  <c r="F89"/>
  <c r="J12"/>
  <c r="J10"/>
  <c r="J117"/>
  <c i="1" r="L90"/>
  <c r="AM90"/>
  <c r="AM89"/>
  <c r="L89"/>
  <c r="AM87"/>
  <c r="L87"/>
  <c r="L85"/>
  <c r="L84"/>
  <c i="2" r="BK365"/>
  <c r="J356"/>
  <c r="J338"/>
  <c r="J334"/>
  <c r="BK326"/>
  <c r="J319"/>
  <c r="BK315"/>
  <c r="J306"/>
  <c r="BK300"/>
  <c r="J285"/>
  <c r="BK264"/>
  <c r="BK254"/>
  <c r="J240"/>
  <c r="BK225"/>
  <c r="BK214"/>
  <c r="J206"/>
  <c r="BK192"/>
  <c r="J180"/>
  <c r="J158"/>
  <c r="J145"/>
  <c r="J136"/>
  <c r="BK366"/>
  <c r="J347"/>
  <c r="BK338"/>
  <c r="J330"/>
  <c r="BK322"/>
  <c r="J313"/>
  <c r="BK298"/>
  <c r="BK283"/>
  <c r="J272"/>
  <c r="J264"/>
  <c r="J256"/>
  <c r="J248"/>
  <c r="BK238"/>
  <c r="J227"/>
  <c r="BK212"/>
  <c r="BK202"/>
  <c r="J188"/>
  <c r="BK175"/>
  <c r="J160"/>
  <c r="BK143"/>
  <c r="J134"/>
  <c r="J368"/>
  <c r="J364"/>
  <c r="BK369"/>
  <c r="BK352"/>
  <c r="BK339"/>
  <c r="J331"/>
  <c r="J325"/>
  <c r="BK319"/>
  <c r="BK304"/>
  <c r="BK292"/>
  <c r="BK285"/>
  <c r="BK277"/>
  <c r="BK262"/>
  <c r="BK246"/>
  <c r="J238"/>
  <c r="BK231"/>
  <c r="J219"/>
  <c r="J210"/>
  <c r="J191"/>
  <c r="BK177"/>
  <c r="BK169"/>
  <c r="BK156"/>
  <c r="J147"/>
  <c r="BK136"/>
  <c r="BK126"/>
  <c r="BK362"/>
  <c r="J349"/>
  <c r="J339"/>
  <c r="BK335"/>
  <c r="BK330"/>
  <c r="J322"/>
  <c r="J316"/>
  <c r="J308"/>
  <c r="J301"/>
  <c r="BK290"/>
  <c r="BK279"/>
  <c r="BK258"/>
  <c r="BK248"/>
  <c r="BK236"/>
  <c r="BK219"/>
  <c r="J208"/>
  <c r="BK188"/>
  <c r="J171"/>
  <c r="J149"/>
  <c r="J138"/>
  <c r="J367"/>
  <c r="J352"/>
  <c r="BK340"/>
  <c r="BK333"/>
  <c r="BK329"/>
  <c r="J321"/>
  <c r="J312"/>
  <c r="J292"/>
  <c r="BK281"/>
  <c r="BK266"/>
  <c r="BK259"/>
  <c r="J254"/>
  <c r="J246"/>
  <c r="J234"/>
  <c r="J225"/>
  <c r="BK221"/>
  <c r="BK206"/>
  <c r="BK197"/>
  <c r="J184"/>
  <c r="J169"/>
  <c r="BK158"/>
  <c r="J141"/>
  <c r="BK128"/>
  <c r="BK367"/>
  <c r="J363"/>
  <c r="BK361"/>
  <c r="BK349"/>
  <c r="J342"/>
  <c r="BK336"/>
  <c r="BK327"/>
  <c r="BK321"/>
  <c r="J315"/>
  <c r="J300"/>
  <c r="J290"/>
  <c r="J283"/>
  <c r="BK270"/>
  <c r="J259"/>
  <c r="J245"/>
  <c r="J236"/>
  <c r="BK227"/>
  <c r="J212"/>
  <c r="J202"/>
  <c r="J175"/>
  <c r="BK166"/>
  <c r="BK160"/>
  <c r="BK149"/>
  <c r="BK145"/>
  <c r="BK134"/>
  <c r="BK363"/>
  <c r="BK354"/>
  <c r="J340"/>
  <c r="J336"/>
  <c r="J327"/>
  <c r="BK320"/>
  <c r="J317"/>
  <c r="BK312"/>
  <c r="J302"/>
  <c r="J288"/>
  <c r="BK268"/>
  <c r="J250"/>
  <c r="BK242"/>
  <c r="J229"/>
  <c r="J216"/>
  <c r="J199"/>
  <c r="BK184"/>
  <c r="J166"/>
  <c r="J156"/>
  <c r="BK141"/>
  <c r="BK130"/>
  <c r="J361"/>
  <c r="BK344"/>
  <c r="J335"/>
  <c r="BK331"/>
  <c r="BK325"/>
  <c r="BK316"/>
  <c r="BK301"/>
  <c r="J286"/>
  <c r="J277"/>
  <c r="J262"/>
  <c r="J258"/>
  <c r="J252"/>
  <c r="BK243"/>
  <c r="BK232"/>
  <c r="BK223"/>
  <c r="BK208"/>
  <c r="BK199"/>
  <c r="J182"/>
  <c r="BK164"/>
  <c r="BK147"/>
  <c r="BK132"/>
  <c r="J369"/>
  <c r="J366"/>
  <c r="J362"/>
  <c r="BK359"/>
  <c r="BK347"/>
  <c r="J332"/>
  <c r="J328"/>
  <c r="J326"/>
  <c r="J320"/>
  <c r="BK308"/>
  <c r="J298"/>
  <c r="BK288"/>
  <c r="J279"/>
  <c r="J266"/>
  <c r="BK256"/>
  <c r="J243"/>
  <c r="BK234"/>
  <c r="J223"/>
  <c r="BK204"/>
  <c r="BK186"/>
  <c r="BK180"/>
  <c r="BK173"/>
  <c r="BK162"/>
  <c r="J151"/>
  <c r="BK139"/>
  <c r="J130"/>
  <c r="BK364"/>
  <c r="J359"/>
  <c r="BK342"/>
  <c r="BK337"/>
  <c r="J333"/>
  <c r="J323"/>
  <c r="J318"/>
  <c r="BK313"/>
  <c r="J304"/>
  <c r="BK291"/>
  <c r="BK272"/>
  <c r="J257"/>
  <c r="BK245"/>
  <c r="J231"/>
  <c r="J221"/>
  <c r="BK210"/>
  <c r="J197"/>
  <c r="J177"/>
  <c r="J162"/>
  <c r="BK155"/>
  <c r="J139"/>
  <c r="J128"/>
  <c r="BK356"/>
  <c r="J337"/>
  <c r="BK332"/>
  <c r="BK328"/>
  <c r="BK318"/>
  <c r="BK306"/>
  <c r="J291"/>
  <c r="J270"/>
  <c r="BK260"/>
  <c r="BK257"/>
  <c r="BK250"/>
  <c r="J242"/>
  <c r="BK229"/>
  <c r="J214"/>
  <c r="J204"/>
  <c r="BK191"/>
  <c r="J186"/>
  <c r="J173"/>
  <c r="BK151"/>
  <c r="BK138"/>
  <c r="J126"/>
  <c r="BK368"/>
  <c r="J365"/>
  <c i="1" r="AS94"/>
  <c i="2" r="J354"/>
  <c r="J344"/>
  <c r="BK334"/>
  <c r="J329"/>
  <c r="BK323"/>
  <c r="BK317"/>
  <c r="BK302"/>
  <c r="BK286"/>
  <c r="J281"/>
  <c r="J268"/>
  <c r="J260"/>
  <c r="BK252"/>
  <c r="BK240"/>
  <c r="J232"/>
  <c r="BK216"/>
  <c r="J192"/>
  <c r="BK182"/>
  <c r="BK171"/>
  <c r="J164"/>
  <c r="J155"/>
  <c r="J143"/>
  <c r="J132"/>
  <c l="1" r="T125"/>
  <c r="R168"/>
  <c r="P190"/>
  <c r="P201"/>
  <c r="BK218"/>
  <c r="J218"/>
  <c r="J100"/>
  <c r="BK233"/>
  <c r="J233"/>
  <c r="J101"/>
  <c r="BK314"/>
  <c r="J314"/>
  <c r="J102"/>
  <c r="P341"/>
  <c r="R125"/>
  <c r="R124"/>
  <c r="R123"/>
  <c r="P168"/>
  <c r="R190"/>
  <c r="T201"/>
  <c r="P218"/>
  <c r="P233"/>
  <c r="T314"/>
  <c r="P360"/>
  <c r="P125"/>
  <c r="P124"/>
  <c r="P123"/>
  <c i="1" r="AU95"/>
  <c i="2" r="T168"/>
  <c r="T190"/>
  <c r="R201"/>
  <c r="T218"/>
  <c r="R233"/>
  <c r="P314"/>
  <c r="T341"/>
  <c r="T360"/>
  <c r="BK125"/>
  <c r="J125"/>
  <c r="J96"/>
  <c r="BK168"/>
  <c r="J168"/>
  <c r="J97"/>
  <c r="BK190"/>
  <c r="J190"/>
  <c r="J98"/>
  <c r="BK201"/>
  <c r="J201"/>
  <c r="J99"/>
  <c r="R218"/>
  <c r="T233"/>
  <c r="R314"/>
  <c r="BK341"/>
  <c r="J341"/>
  <c r="J103"/>
  <c r="R341"/>
  <c r="BK360"/>
  <c r="J360"/>
  <c r="J105"/>
  <c r="R360"/>
  <c r="BK358"/>
  <c r="J358"/>
  <c r="J104"/>
  <c r="F90"/>
  <c r="F119"/>
  <c r="J120"/>
  <c r="BE132"/>
  <c r="BE138"/>
  <c r="BE143"/>
  <c r="BE147"/>
  <c r="BE155"/>
  <c r="BE160"/>
  <c r="BE164"/>
  <c r="BE169"/>
  <c r="BE177"/>
  <c r="BE184"/>
  <c r="BE202"/>
  <c r="BE208"/>
  <c r="BE214"/>
  <c r="BE221"/>
  <c r="BE225"/>
  <c r="BE229"/>
  <c r="BE232"/>
  <c r="BE238"/>
  <c r="BE242"/>
  <c r="BE245"/>
  <c r="BE250"/>
  <c r="BE254"/>
  <c r="BE259"/>
  <c r="BE260"/>
  <c r="BE264"/>
  <c r="BE281"/>
  <c r="BE285"/>
  <c r="BE291"/>
  <c r="BE301"/>
  <c r="BE302"/>
  <c r="BE306"/>
  <c r="BE312"/>
  <c r="BE318"/>
  <c r="BE320"/>
  <c r="BE322"/>
  <c r="BE323"/>
  <c r="BE326"/>
  <c r="BE331"/>
  <c r="BE335"/>
  <c r="BE338"/>
  <c r="BE344"/>
  <c r="BE359"/>
  <c r="BE369"/>
  <c r="BE367"/>
  <c r="BE368"/>
  <c r="J87"/>
  <c r="J89"/>
  <c r="BE126"/>
  <c r="BE130"/>
  <c r="BE141"/>
  <c r="BE145"/>
  <c r="BE149"/>
  <c r="BE156"/>
  <c r="BE162"/>
  <c r="BE166"/>
  <c r="BE171"/>
  <c r="BE173"/>
  <c r="BE188"/>
  <c r="BE197"/>
  <c r="BE199"/>
  <c r="BE204"/>
  <c r="BE210"/>
  <c r="BE216"/>
  <c r="BE219"/>
  <c r="BE227"/>
  <c r="BE231"/>
  <c r="BE234"/>
  <c r="BE236"/>
  <c r="BE240"/>
  <c r="BE248"/>
  <c r="BE256"/>
  <c r="BE258"/>
  <c r="BE266"/>
  <c r="BE268"/>
  <c r="BE272"/>
  <c r="BE279"/>
  <c r="BE286"/>
  <c r="BE290"/>
  <c r="BE292"/>
  <c r="BE300"/>
  <c r="BE304"/>
  <c r="BE308"/>
  <c r="BE313"/>
  <c r="BE315"/>
  <c r="BE317"/>
  <c r="BE321"/>
  <c r="BE327"/>
  <c r="BE330"/>
  <c r="BE332"/>
  <c r="BE337"/>
  <c r="BE339"/>
  <c r="BE342"/>
  <c r="BE354"/>
  <c r="BE356"/>
  <c r="BE361"/>
  <c r="BE364"/>
  <c r="BE365"/>
  <c r="BE128"/>
  <c r="BE134"/>
  <c r="BE136"/>
  <c r="BE139"/>
  <c r="BE151"/>
  <c r="BE158"/>
  <c r="BE175"/>
  <c r="BE180"/>
  <c r="BE182"/>
  <c r="BE186"/>
  <c r="BE191"/>
  <c r="BE192"/>
  <c r="BE206"/>
  <c r="BE212"/>
  <c r="BE223"/>
  <c r="BE243"/>
  <c r="BE246"/>
  <c r="BE252"/>
  <c r="BE257"/>
  <c r="BE262"/>
  <c r="BE270"/>
  <c r="BE277"/>
  <c r="BE283"/>
  <c r="BE288"/>
  <c r="BE298"/>
  <c r="BE316"/>
  <c r="BE319"/>
  <c r="BE325"/>
  <c r="BE328"/>
  <c r="BE329"/>
  <c r="BE333"/>
  <c r="BE334"/>
  <c r="BE336"/>
  <c r="BE340"/>
  <c r="BE347"/>
  <c r="BE349"/>
  <c r="BE352"/>
  <c r="BE362"/>
  <c r="BE363"/>
  <c r="BE366"/>
  <c r="F33"/>
  <c i="1" r="BB95"/>
  <c r="BB94"/>
  <c r="AX94"/>
  <c i="2" r="F32"/>
  <c i="1" r="BA95"/>
  <c r="BA94"/>
  <c r="W30"/>
  <c i="2" r="J32"/>
  <c i="1" r="AW95"/>
  <c r="AU94"/>
  <c i="2" r="F34"/>
  <c i="1" r="BC95"/>
  <c r="BC94"/>
  <c r="W32"/>
  <c i="2" r="F35"/>
  <c i="1" r="BD95"/>
  <c r="BD94"/>
  <c r="W33"/>
  <c i="2" l="1" r="T124"/>
  <c r="T123"/>
  <c r="BK124"/>
  <c r="J124"/>
  <c r="J95"/>
  <c r="J31"/>
  <c i="1" r="AV95"/>
  <c r="AT95"/>
  <c r="AY94"/>
  <c r="AW94"/>
  <c r="AK30"/>
  <c i="2" r="F31"/>
  <c i="1" r="AZ95"/>
  <c r="AZ94"/>
  <c r="AV94"/>
  <c r="AK29"/>
  <c r="W31"/>
  <c i="2" l="1" r="BK123"/>
  <c r="J123"/>
  <c r="J28"/>
  <c i="1" r="AG95"/>
  <c r="AG94"/>
  <c r="AK26"/>
  <c r="AK35"/>
  <c r="AT94"/>
  <c r="AN94"/>
  <c r="W29"/>
  <c i="2" l="1" r="J37"/>
  <c r="J94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<sst xmlns="http://schemas.openxmlformats.org/spreadsheetml/2006/main">
  <si>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</si>
  <si>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</si>
  <si>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</si>
  <si>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</si>
  <si>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</si>
  <si>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{b5daecc6-7b9f-4b0d-b13a-d7b61a388c35}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</si>
  <si>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</si>
  <si>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</si>
  <si>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</si>
  <si>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</si>
  <si>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</si>
  <si>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</si>
  <si>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</si>
  <si>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</si>
  <si>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2022s21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</si>
  <si>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</si>
  <si>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</si>
  <si>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stávajících přechodů v ulici Boleslavská třída</t>
  </si>
  <si>
    <t>KSO:</t>
  </si>
  <si>
    <t>CC-CZ:</t>
  </si>
  <si>
    <t>Místo:</t>
  </si>
  <si>
    <t xml:space="preserve"> </t>
  </si>
  <si>
    <t>Datum:</t>
  </si>
  <si>
    <t>13. 2. 2023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</si>
  <si>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</si>
  <si>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</si>
  <si>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</si>
  <si>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</si>
  <si>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</si>
  <si>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</si>
  <si>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</si>
  <si>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</si>
  <si>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</si>
  <si>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</si>
  <si>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</si>
  <si>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</si>
  <si>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</si>
  <si>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</si>
  <si>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</si>
  <si>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</si>
  <si>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</si>
  <si>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</si>
  <si>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</si>
  <si>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</si>
  <si>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</si>
  <si>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</si>
  <si>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</si>
  <si>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</si>
  <si>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</si>
  <si>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</si>
  <si>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</si>
  <si>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</si>
  <si>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</si>
  <si>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</si>
  <si>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</si>
  <si>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</si>
  <si>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</si>
  <si>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</si>
  <si>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</si>
  <si>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</si>
  <si>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</si>
  <si>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</si>
  <si>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</si>
  <si>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</si>
  <si>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</si>
  <si>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</si>
  <si>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</si>
  <si>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</si>
  <si>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</si>
  <si>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</si>
  <si>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</si>
  <si>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</si>
  <si>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</si>
  <si>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</si>
  <si>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</si>
  <si>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</si>
  <si>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</si>
  <si>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</si>
  <si>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</si>
  <si>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</si>
  <si>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T</t>
  </si>
  <si>
    <t>úpravy terénu</t>
  </si>
  <si>
    <t>253</t>
  </si>
  <si>
    <t>2</t>
  </si>
  <si>
    <t>oa</t>
  </si>
  <si>
    <t>odpad asfalt</t>
  </si>
  <si>
    <t>112,2</t>
  </si>
  <si>
    <t>KRYCÍ LIST SOUPISU PRACÍ</t>
  </si>
  <si>
    <t>ob</t>
  </si>
  <si>
    <t>odpad beton</t>
  </si>
  <si>
    <t>178,887</t>
  </si>
  <si>
    <t>ok</t>
  </si>
  <si>
    <t>odpad kamenivo</t>
  </si>
  <si>
    <t>371,41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</si>
  <si>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</si>
  <si>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</si>
  <si>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</si>
  <si>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</si>
  <si>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</si>
  <si>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</si>
  <si>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</si>
  <si>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1-3-1 - sadové úpravy</t>
  </si>
  <si>
    <t xml:space="preserve">    5 - Komunikace pozemní</t>
  </si>
  <si>
    <t xml:space="preserve">    5-1 - Oprava živičných ploch</t>
  </si>
  <si>
    <t xml:space="preserve">    8 - Trubní vedení</t>
  </si>
  <si>
    <t xml:space="preserve">    9 - Ostatní konstrukce a práce, bourání</t>
  </si>
  <si>
    <t xml:space="preserve">    401 - Nasvětlení přechodu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</si>
  <si>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</si>
  <si>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</si>
  <si>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</si>
  <si>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</si>
  <si>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</si>
  <si>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</si>
  <si>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</si>
  <si>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</si>
  <si>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</si>
  <si>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</si>
  <si>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</si>
  <si>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</si>
  <si>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</si>
  <si>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</si>
  <si>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</si>
  <si>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</si>
  <si>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</si>
  <si>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</si>
  <si>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</si>
  <si>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</si>
  <si>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</si>
  <si>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</si>
  <si>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</si>
  <si>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</si>
  <si>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</si>
  <si>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1732395010</t>
  </si>
  <si>
    <t>VV</t>
  </si>
  <si>
    <t>(4+7*2+20)+(8*2)+(2+6*2)+(4*2)</t>
  </si>
  <si>
    <t>113106134</t>
  </si>
  <si>
    <t>Rozebrání dlažeb ze zámkových dlaždic komunikací pro pěší strojně pl do 50 m2</t>
  </si>
  <si>
    <t>1226389618</t>
  </si>
  <si>
    <t>(10+32+24+42)+(23+22+19+42)+(35+22+29)+(40+41)</t>
  </si>
  <si>
    <t>3</t>
  </si>
  <si>
    <t>113107122</t>
  </si>
  <si>
    <t>Odstranění podkladu z kameniva drceného tl přes 100 do 200 mm ručně</t>
  </si>
  <si>
    <t>-813594791</t>
  </si>
  <si>
    <t>113107322</t>
  </si>
  <si>
    <t>Odstranění podkladu z kameniva drceného tl přes 100 do 200 mm strojně pl do 50 m2</t>
  </si>
  <si>
    <t>-1615096742</t>
  </si>
  <si>
    <t>5</t>
  </si>
  <si>
    <t>113107323</t>
  </si>
  <si>
    <t>Odstranění podkladu z kameniva drceného tl přes 200 do 300 mm strojně pl do 50 m2</t>
  </si>
  <si>
    <t>237930628</t>
  </si>
  <si>
    <t>(12+9+49+68+13)+(42+5+26+60)+(22+33+35)+(5+23+21)</t>
  </si>
  <si>
    <t>6</t>
  </si>
  <si>
    <t>113107342</t>
  </si>
  <si>
    <t>Odstranění podkladu živičného tl přes 50 do 100 mm strojně pl do 50 m2</t>
  </si>
  <si>
    <t>2060783583</t>
  </si>
  <si>
    <t>7</t>
  </si>
  <si>
    <t>113107424</t>
  </si>
  <si>
    <t>Odstranění podkladu z kameniva drceného tl přes 300 do 400 mm při překopech strojně pl do 15 m2</t>
  </si>
  <si>
    <t>1118379945</t>
  </si>
  <si>
    <t>8</t>
  </si>
  <si>
    <t>113107442</t>
  </si>
  <si>
    <t>Odstranění podkladu živičných tl přes 50 do 100 mm při překopech strojně pl do 15 m2</t>
  </si>
  <si>
    <t>-910647287</t>
  </si>
  <si>
    <t>(6+10)+(5+5+5+8+2+6+4)+(2+3+7+5+6)+(7+6)</t>
  </si>
  <si>
    <t>9</t>
  </si>
  <si>
    <t>113201111-1</t>
  </si>
  <si>
    <t>Vytrhání bet. vodících proužků š.50cm</t>
  </si>
  <si>
    <t>m</t>
  </si>
  <si>
    <t>-1101180605</t>
  </si>
  <si>
    <t>(23+17+(7+13)*0,6 "šířka 25cm")+(18+10+16+21)+(17+11+19)+(16+14+13)</t>
  </si>
  <si>
    <t>10</t>
  </si>
  <si>
    <t>113201112</t>
  </si>
  <si>
    <t>Vytrhání obrub silničních ležatých</t>
  </si>
  <si>
    <t>-792409926</t>
  </si>
  <si>
    <t>(7+10+10)+0+(2+1+3)+2 "budou očištěny a znovu použity"</t>
  </si>
  <si>
    <t>11</t>
  </si>
  <si>
    <t>113202111</t>
  </si>
  <si>
    <t>Vytrhání obrub krajníků obrubníků stojatých</t>
  </si>
  <si>
    <t>-2087211199</t>
  </si>
  <si>
    <t>(5+11+12)+(11+13+16+13)+(12+10+17)+(16+13)</t>
  </si>
  <si>
    <t>12</t>
  </si>
  <si>
    <t>113203111</t>
  </si>
  <si>
    <t>Vytrhání obrub z dlažebních kostek</t>
  </si>
  <si>
    <t>-1192903974</t>
  </si>
  <si>
    <t>(8+5+7)+0+0+0</t>
  </si>
  <si>
    <t>13</t>
  </si>
  <si>
    <t>113204111</t>
  </si>
  <si>
    <t>Vytrhání obrub záhonových</t>
  </si>
  <si>
    <t>564874602</t>
  </si>
  <si>
    <t>0+6+3+0</t>
  </si>
  <si>
    <t>14</t>
  </si>
  <si>
    <t>132251101</t>
  </si>
  <si>
    <t>Hloubení rýh nezapažených š do 800 mm v hornině třídy těžitelnosti I skupiny 3 objem do 20 m3 strojně</t>
  </si>
  <si>
    <t>m3</t>
  </si>
  <si>
    <t>-101550513</t>
  </si>
  <si>
    <t>(40+22)*0,6*1</t>
  </si>
  <si>
    <t>((5,5+6,5+4)+(4+5+1,5+2,5+8+4+6)+(8+2+4+2+5,5+6)+(6,5+5))*0,8*1,5</t>
  </si>
  <si>
    <t>Součet</t>
  </si>
  <si>
    <t>162751117</t>
  </si>
  <si>
    <t>Vodorovné přemístění přes 9 000 do 10000 m výkopku/sypaniny z horniny třídy těžitelnosti I skupiny 1 až 3</t>
  </si>
  <si>
    <t>-1093266389</t>
  </si>
  <si>
    <t>16</t>
  </si>
  <si>
    <t>171201231</t>
  </si>
  <si>
    <t>Poplatek za uložení zeminy a kamení na recyklační skládce (skládkovné) kód odpadu 17 05 04</t>
  </si>
  <si>
    <t>t</t>
  </si>
  <si>
    <t>-470550308</t>
  </si>
  <si>
    <t>140,40*1,9</t>
  </si>
  <si>
    <t>17</t>
  </si>
  <si>
    <t>174151101</t>
  </si>
  <si>
    <t>Zásyp jam, šachet rýh nebo kolem objektů sypaninou se zhutněním</t>
  </si>
  <si>
    <t>2087197695</t>
  </si>
  <si>
    <t>((5,5+6,5+4)+(4+5+1,5+2,5+8+4+6)+(8+2+4+2+5,5+6)+(6,5+5))*0,8*1,2</t>
  </si>
  <si>
    <t>18</t>
  </si>
  <si>
    <t>M</t>
  </si>
  <si>
    <t>5834392-2</t>
  </si>
  <si>
    <t>materiál vhodný do zásypů - dle ČSN 73 6133</t>
  </si>
  <si>
    <t>-901994649</t>
  </si>
  <si>
    <t>82,56*1,9</t>
  </si>
  <si>
    <t>19</t>
  </si>
  <si>
    <t>175151101</t>
  </si>
  <si>
    <t>Obsypání potrubí strojně sypaninou bez prohození, uloženou do 3 m</t>
  </si>
  <si>
    <t>-1147924118</t>
  </si>
  <si>
    <t>((5,5+6,5+4)+(4+5+1,5+2,5+8+4+6)+(8+2+4+2+5,5+6)+(6,5+5))*0,8*0,3</t>
  </si>
  <si>
    <t>20</t>
  </si>
  <si>
    <t>58337310</t>
  </si>
  <si>
    <t>štěrkopísek frakce 0/4</t>
  </si>
  <si>
    <t>-1420363080</t>
  </si>
  <si>
    <t>20,64*2 'Přepočtené koeficientem množství</t>
  </si>
  <si>
    <t>181152302</t>
  </si>
  <si>
    <t>Úprava pláně pro silnice a dálnice v zářezech se zhutněním</t>
  </si>
  <si>
    <t>1881962068</t>
  </si>
  <si>
    <t>510,5+81,5</t>
  </si>
  <si>
    <t>1-3-1</t>
  </si>
  <si>
    <t>sadové úpravy</t>
  </si>
  <si>
    <t>22</t>
  </si>
  <si>
    <t>171251201-1</t>
  </si>
  <si>
    <t>Uložení sypaniny na skládky nebo meziskládky - zásyp zeminou do zelených ploch</t>
  </si>
  <si>
    <t>-616207362</t>
  </si>
  <si>
    <t>((45+46)+(30+22+36)+(24+22)+(20+8))*0,35</t>
  </si>
  <si>
    <t>23</t>
  </si>
  <si>
    <t>10364100</t>
  </si>
  <si>
    <t>zemina pro terénní úpravy - tříděná</t>
  </si>
  <si>
    <t>-865302777</t>
  </si>
  <si>
    <t>88,55*1,8</t>
  </si>
  <si>
    <t>24</t>
  </si>
  <si>
    <t>181111111</t>
  </si>
  <si>
    <t>Plošná úprava terénu do 500 m2 zemina skupiny 1 až 4 nerovnosti přes 50 do 100 mm v rovinně a svahu do 1:5</t>
  </si>
  <si>
    <t>428867856</t>
  </si>
  <si>
    <t>(45+46)+(30+22+36)+(24+22)+(20+8)</t>
  </si>
  <si>
    <t>25</t>
  </si>
  <si>
    <t>182303111</t>
  </si>
  <si>
    <t>Doplnění zeminy nebo substrátu na travnatých plochách tl do 50 mm rovina v rovinně a svahu do 1:5</t>
  </si>
  <si>
    <t>-1138055787</t>
  </si>
  <si>
    <t>26</t>
  </si>
  <si>
    <t>10371500</t>
  </si>
  <si>
    <t>substrát pro trávníky VL</t>
  </si>
  <si>
    <t>-634449773</t>
  </si>
  <si>
    <t>253*0,051 'Přepočtené koeficientem množství</t>
  </si>
  <si>
    <t>27</t>
  </si>
  <si>
    <t>181411141</t>
  </si>
  <si>
    <t>Založení parterového trávníku výsevem pl do 1000 m2 v rovině a ve svahu do 1:5</t>
  </si>
  <si>
    <t>-837417653</t>
  </si>
  <si>
    <t>28</t>
  </si>
  <si>
    <t>00572420</t>
  </si>
  <si>
    <t>osivo směs travní parková okrasná</t>
  </si>
  <si>
    <t>kg</t>
  </si>
  <si>
    <t>682510645</t>
  </si>
  <si>
    <t>253*0,02 'Přepočtené koeficientem množství</t>
  </si>
  <si>
    <t>29</t>
  </si>
  <si>
    <t>184813511</t>
  </si>
  <si>
    <t>Chemické odplevelení před založením kultury postřikem na široko v rovině a svahu do 1:5 ručně</t>
  </si>
  <si>
    <t>984862185</t>
  </si>
  <si>
    <t>30</t>
  </si>
  <si>
    <t>184813521</t>
  </si>
  <si>
    <t>Chemické odplevelení po založení kultury postřikem na široko v rovině a svahu do 1:5 ručně</t>
  </si>
  <si>
    <t>252752317</t>
  </si>
  <si>
    <t>31</t>
  </si>
  <si>
    <t>185803111</t>
  </si>
  <si>
    <t>Ošetření trávníku shrabáním v rovině a svahu do 1:5</t>
  </si>
  <si>
    <t>2014487508</t>
  </si>
  <si>
    <t>Komunikace pozemní</t>
  </si>
  <si>
    <t>32</t>
  </si>
  <si>
    <t>564851011</t>
  </si>
  <si>
    <t>Podklad ze štěrkodrtě ŠD plochy do 100 m2 tl 150 mm</t>
  </si>
  <si>
    <t>583280739</t>
  </si>
  <si>
    <t>33</t>
  </si>
  <si>
    <t>596211110</t>
  </si>
  <si>
    <t>Kladení zámkové dlažby komunikací pro pěší ručně tl 60 mm skupiny A pl do 50 m2</t>
  </si>
  <si>
    <t>-1770124374</t>
  </si>
  <si>
    <t>(9,5+2,5+27+41+23)+(22+7+32,5+14,5)+(31,5+16,5+17)+(21,5+23,5)"nová dlažba"</t>
  </si>
  <si>
    <t>(5,8+5+5,4+10,2+4,7)+(5+7,3+12,5+4,6)+(2+9,4+10,5+6)+(4,8+6,8)"slepecká dlažba"</t>
  </si>
  <si>
    <t>(7+6,5+20)+(11+18)+(9,5+13)+(15,5+21) "původní rozebraná očištěná, dlažba"</t>
  </si>
  <si>
    <t>34</t>
  </si>
  <si>
    <t>59245018</t>
  </si>
  <si>
    <t>dlažba tvar obdélník betonová 200x100x60mm přírodní</t>
  </si>
  <si>
    <t>-2067522212</t>
  </si>
  <si>
    <t>289*1,03 'Přepočtené koeficientem množství</t>
  </si>
  <si>
    <t>35</t>
  </si>
  <si>
    <t>59245006</t>
  </si>
  <si>
    <t>dlažba tvar obdélník betonová pro nevidomé 200x100x60mm barevná</t>
  </si>
  <si>
    <t>-1070495952</t>
  </si>
  <si>
    <t>100*1,03 'Přepočtené koeficientem množství</t>
  </si>
  <si>
    <t>5-1</t>
  </si>
  <si>
    <t>Oprava živičných ploch</t>
  </si>
  <si>
    <t>36</t>
  </si>
  <si>
    <t>577134111</t>
  </si>
  <si>
    <t>Asfaltový beton vrstva obrusná ACO 11 (ABS) tř. I tl 40 mm š do 3 m z nemodifikovaného asfaltu</t>
  </si>
  <si>
    <t>-291494325</t>
  </si>
  <si>
    <t>44+37</t>
  </si>
  <si>
    <t>37</t>
  </si>
  <si>
    <t>577155112</t>
  </si>
  <si>
    <t>Asfaltový beton vrstva ložní ACL 16 (ABH) tl 60 mm š do 3 m z nemodifikovaného asfaltu</t>
  </si>
  <si>
    <t>1418625434</t>
  </si>
  <si>
    <t>38</t>
  </si>
  <si>
    <t>565135101</t>
  </si>
  <si>
    <t>Asfaltový beton vrstva podkladní ACP 16 (obalované kamenivo OKS) tl 50 mm š do 1,5 m</t>
  </si>
  <si>
    <t>-16726852</t>
  </si>
  <si>
    <t>39</t>
  </si>
  <si>
    <t>567122112</t>
  </si>
  <si>
    <t>Podklad ze směsi stmelené cementem SC C 8/10 (KSC I) tl 130 mm</t>
  </si>
  <si>
    <t>-60684348</t>
  </si>
  <si>
    <t>40</t>
  </si>
  <si>
    <t>573111112</t>
  </si>
  <si>
    <t>Postřik živičný infiltrační s posypem z asfaltu množství 1 kg/m2</t>
  </si>
  <si>
    <t>1517111424</t>
  </si>
  <si>
    <t>41</t>
  </si>
  <si>
    <t>573211108</t>
  </si>
  <si>
    <t>Postřik živičný spojovací z asfaltu v množství 0,40 kg/m2</t>
  </si>
  <si>
    <t>1242337599</t>
  </si>
  <si>
    <t>42</t>
  </si>
  <si>
    <t>573211111</t>
  </si>
  <si>
    <t>Postřik živičný spojovací z asfaltu v množství 0,60 kg/m2</t>
  </si>
  <si>
    <t>774858057</t>
  </si>
  <si>
    <t>43</t>
  </si>
  <si>
    <t>564861013</t>
  </si>
  <si>
    <t>Podklad ze štěrkodrtě ŠD plochy do 100 m2 tl 220 mm</t>
  </si>
  <si>
    <t>-1522696881</t>
  </si>
  <si>
    <t>Trubní vedení</t>
  </si>
  <si>
    <t>44</t>
  </si>
  <si>
    <t>451573111</t>
  </si>
  <si>
    <t>Lože pod potrubí otevřený výkop ze štěrkopísku</t>
  </si>
  <si>
    <t>226737986</t>
  </si>
  <si>
    <t>((5,5+6,5+4)+(4+5+1,5+2,5+8+4+6)+(8+2+4+2+5,5+6)+(6,5+5))*0,8*0,1</t>
  </si>
  <si>
    <t>45</t>
  </si>
  <si>
    <t>871350310</t>
  </si>
  <si>
    <t>Montáž kanalizačního potrubí hladkého plnostěnného SN 10 z polypropylenu DN 200</t>
  </si>
  <si>
    <t>-1345385877</t>
  </si>
  <si>
    <t>((5,5+6,5+4)+(4+5+1,5+2,5+8+4+6)+(8+2+4+2+5,5+6)+(6,5+5))</t>
  </si>
  <si>
    <t>46</t>
  </si>
  <si>
    <t>28617020</t>
  </si>
  <si>
    <t>trubka kanalizační PP plnostěnná třívrstvá DN 200x6000mm SN10</t>
  </si>
  <si>
    <t>1718097456</t>
  </si>
  <si>
    <t>86*1,015 'Přepočtené koeficientem množství</t>
  </si>
  <si>
    <t>47</t>
  </si>
  <si>
    <t>89-2</t>
  </si>
  <si>
    <t>napojení vpustí na šachty nebo potrubí</t>
  </si>
  <si>
    <t>kus</t>
  </si>
  <si>
    <t>-2099504462</t>
  </si>
  <si>
    <t>18*2</t>
  </si>
  <si>
    <t>48</t>
  </si>
  <si>
    <t>89-3</t>
  </si>
  <si>
    <t>zrušení vpusti, zaslepení přípojky</t>
  </si>
  <si>
    <t>1695093329</t>
  </si>
  <si>
    <t>1+2+3+0</t>
  </si>
  <si>
    <t>49</t>
  </si>
  <si>
    <t>895941343-1</t>
  </si>
  <si>
    <t>Osazení vpusti uliční DN 500 kompletní sestava</t>
  </si>
  <si>
    <t>1532004925</t>
  </si>
  <si>
    <t>3+7+6+2</t>
  </si>
  <si>
    <t>50</t>
  </si>
  <si>
    <t>592244-1</t>
  </si>
  <si>
    <t>vpusť uliční DN 500 kompletní dodávka dno, skruže, poklop, kalový koš</t>
  </si>
  <si>
    <t>-755247697</t>
  </si>
  <si>
    <t>51</t>
  </si>
  <si>
    <t>899431111</t>
  </si>
  <si>
    <t>Výšková úprava uličního vstupu nebo vpusti do 200 mm zvýšením krycího hrnce, šoupěte nebo hydrantu</t>
  </si>
  <si>
    <t>-1242796960</t>
  </si>
  <si>
    <t>Ostatní konstrukce a práce, bourání</t>
  </si>
  <si>
    <t>52</t>
  </si>
  <si>
    <t>914111111</t>
  </si>
  <si>
    <t>Montáž svislé dopravní značky do velikosti 1 m2 objímkami na sloupek nebo konzolu</t>
  </si>
  <si>
    <t>765575780</t>
  </si>
  <si>
    <t>(1+2+1+1+1+2+1+3+(1))+(1+1+3+6)+(2+2+4)+(1+4) "část značek je stávajících přesunutých z nevyhovující polohy 25 ks "</t>
  </si>
  <si>
    <t>53</t>
  </si>
  <si>
    <t>40445611</t>
  </si>
  <si>
    <t>značky upravující přednost P2, P3, P8 500mm</t>
  </si>
  <si>
    <t>1033505826</t>
  </si>
  <si>
    <t>1+1+1+1</t>
  </si>
  <si>
    <t>54</t>
  </si>
  <si>
    <t>40445621</t>
  </si>
  <si>
    <t>informativní značky provozní IP1-IP3, IP4b-IP7, IP10a, b 500x500mm</t>
  </si>
  <si>
    <t>-1069330932</t>
  </si>
  <si>
    <t>4+1+2+1</t>
  </si>
  <si>
    <t>55</t>
  </si>
  <si>
    <t>914111112</t>
  </si>
  <si>
    <t>Montáž svislé dopravní značky do velikosti 1 m2 páskováním na sloup</t>
  </si>
  <si>
    <t>2049300620</t>
  </si>
  <si>
    <t>(1+1)+(1)+0+1</t>
  </si>
  <si>
    <t>56</t>
  </si>
  <si>
    <t>-1624427689</t>
  </si>
  <si>
    <t>57</t>
  </si>
  <si>
    <t>914511112</t>
  </si>
  <si>
    <t>Montáž sloupku dopravních značek délky do 3,5 m s betonovým základem a patkou D 60 mm</t>
  </si>
  <si>
    <t>423875597</t>
  </si>
  <si>
    <t>(1+1+1+1+3)+(1+1+3)+(2+1+2)+(1+2)</t>
  </si>
  <si>
    <t>58</t>
  </si>
  <si>
    <t>40445235</t>
  </si>
  <si>
    <t>sloupek pro dopravní značku Al D 60mm v 3,5m</t>
  </si>
  <si>
    <t>-768218746</t>
  </si>
  <si>
    <t>59</t>
  </si>
  <si>
    <t>915111111</t>
  </si>
  <si>
    <t>Vodorovné dopravní značení dělící čáry souvislé š 125 mm základní bílá barva</t>
  </si>
  <si>
    <t>-88418304</t>
  </si>
  <si>
    <t>390+20+20+20</t>
  </si>
  <si>
    <t>60</t>
  </si>
  <si>
    <t>915111115</t>
  </si>
  <si>
    <t>Vodorovné dopravní značení dělící čáry souvislé š 125 mm základní žlutá barva</t>
  </si>
  <si>
    <t>2078039822</t>
  </si>
  <si>
    <t>12+16+0+13</t>
  </si>
  <si>
    <t>61</t>
  </si>
  <si>
    <t>915121111</t>
  </si>
  <si>
    <t>Vodorovné dopravní značení vodící čáry souvislé š 250 mm základní bílá barva</t>
  </si>
  <si>
    <t>-292903394</t>
  </si>
  <si>
    <t>25+25+5+10+85+90+10+10</t>
  </si>
  <si>
    <t>62</t>
  </si>
  <si>
    <t>915121121</t>
  </si>
  <si>
    <t>Vodorovné dopravní značení vodící čáry přerušované š 250 mm základní bílá barva</t>
  </si>
  <si>
    <t>-1471847701</t>
  </si>
  <si>
    <t>20+20+75+75+20+15+80+10+10+75+15+15+10</t>
  </si>
  <si>
    <t>63</t>
  </si>
  <si>
    <t>915131111</t>
  </si>
  <si>
    <t>Vodorovné dopravní značení přechody pro chodce, šipky, symboly základní bílá barva</t>
  </si>
  <si>
    <t>-1360522909</t>
  </si>
  <si>
    <t>(3*6*0,5+10*0,5+6*0,5+3*6*0,5+4*6*0,5+4)+(4*6*0,5)+(4*6*0,5)+(4*6*0,5)</t>
  </si>
  <si>
    <t>64</t>
  </si>
  <si>
    <t>915211112</t>
  </si>
  <si>
    <t>Vodorovné dopravní značení dělící čáry souvislé š 125 mm retroreflexní bílý plast</t>
  </si>
  <si>
    <t>683694426</t>
  </si>
  <si>
    <t>65</t>
  </si>
  <si>
    <t>915221112</t>
  </si>
  <si>
    <t>Vodorovné dopravní značení vodící čáry souvislé š 250 mm retroreflexní bílý plast</t>
  </si>
  <si>
    <t>-277217436</t>
  </si>
  <si>
    <t>66</t>
  </si>
  <si>
    <t>915221122</t>
  </si>
  <si>
    <t>Vodorovné dopravní značení vodící čáry přerušované š 250 mm retroreflexní bílý plast</t>
  </si>
  <si>
    <t>163465933</t>
  </si>
  <si>
    <t>67</t>
  </si>
  <si>
    <t>915231112</t>
  </si>
  <si>
    <t>Vodorovné dopravní značení přechody pro chodce, šipky, symboly retroreflexní bílý plast</t>
  </si>
  <si>
    <t>-143577391</t>
  </si>
  <si>
    <t>68</t>
  </si>
  <si>
    <t>915491211</t>
  </si>
  <si>
    <t>Osazení vodícího proužku z betonových desek do betonového lože tl do 100 mm š proužku 250 mm</t>
  </si>
  <si>
    <t>-914328332</t>
  </si>
  <si>
    <t>(11+10)+(10+8)+0+0</t>
  </si>
  <si>
    <t>69</t>
  </si>
  <si>
    <t>59218002</t>
  </si>
  <si>
    <t>krajník betonový silniční 500x250x100mm</t>
  </si>
  <si>
    <t>-1090723580</t>
  </si>
  <si>
    <t>39*1,02 'Přepočtené koeficientem množství</t>
  </si>
  <si>
    <t>70</t>
  </si>
  <si>
    <t>915491212</t>
  </si>
  <si>
    <t>Osazení vodícího proužku z betonových desek do betonového lože tl do 100 mm š proužku 500 mm</t>
  </si>
  <si>
    <t>2033732027</t>
  </si>
  <si>
    <t>(25+25)+(18+11+23+17)+(23+22+20)+(12+16+16)</t>
  </si>
  <si>
    <t>71</t>
  </si>
  <si>
    <t>-1414037651</t>
  </si>
  <si>
    <t>228*2,04 'Přepočtené koeficientem množství</t>
  </si>
  <si>
    <t>72</t>
  </si>
  <si>
    <t>916111123</t>
  </si>
  <si>
    <t>Osazení obruby z drobných kostek s boční opěrou do lože z betonu prostého</t>
  </si>
  <si>
    <t>-1707439476</t>
  </si>
  <si>
    <t>(8+11,5)*2</t>
  </si>
  <si>
    <t>73</t>
  </si>
  <si>
    <t>58381007</t>
  </si>
  <si>
    <t>kostka štípaná dlažební žula drobná 8/10</t>
  </si>
  <si>
    <t>-959532807</t>
  </si>
  <si>
    <t>39*0,1 'Přepočtené koeficientem množství</t>
  </si>
  <si>
    <t>74</t>
  </si>
  <si>
    <t>916131213</t>
  </si>
  <si>
    <t>Osazení silničního obrubníku betonového stojatého s boční opěrou do lože z betonu prostého</t>
  </si>
  <si>
    <t>-1394472383</t>
  </si>
  <si>
    <t>(25-6+17-6)+(27-6+3+15+31-12)+(22-12+19-6+22-11)+(15+17-6+16-7)</t>
  </si>
  <si>
    <t>(4+4)+(4+8+5+8)+(8+4+7)+(4+4)</t>
  </si>
  <si>
    <t>(2+2)+(2+2+1+4)+(4+2+4)+(2+3)</t>
  </si>
  <si>
    <t>75</t>
  </si>
  <si>
    <t>59217031</t>
  </si>
  <si>
    <t>obrubník betonový silniční 1000x150x250mm</t>
  </si>
  <si>
    <t>-1504241578</t>
  </si>
  <si>
    <t>157*1,02 'Přepočtené koeficientem množství</t>
  </si>
  <si>
    <t>76</t>
  </si>
  <si>
    <t>59217030</t>
  </si>
  <si>
    <t>obrubník betonový silniční přechodový 1000x150x150-250mm</t>
  </si>
  <si>
    <t>1398395724</t>
  </si>
  <si>
    <t>28*1,02 'Přepočtené koeficientem množství</t>
  </si>
  <si>
    <t>77</t>
  </si>
  <si>
    <t>59217029</t>
  </si>
  <si>
    <t>obrubník betonový silniční nájezdový 1000x150x150mm</t>
  </si>
  <si>
    <t>1650595907</t>
  </si>
  <si>
    <t>60*1,02 'Přepočtené koeficientem množství</t>
  </si>
  <si>
    <t>78</t>
  </si>
  <si>
    <t>916231213</t>
  </si>
  <si>
    <t>Osazení chodníkového obrubníku betonového stojatého s boční opěrou do lože z betonu prostého</t>
  </si>
  <si>
    <t>-2130742283</t>
  </si>
  <si>
    <t>(7+11+4+2+3+12+4)+(6+3+4+3+8+5)+(10+6+5)+(7)</t>
  </si>
  <si>
    <t>79</t>
  </si>
  <si>
    <t>59217001</t>
  </si>
  <si>
    <t>obrubník betonový zahradní 1000x50x250mm</t>
  </si>
  <si>
    <t>-377701131</t>
  </si>
  <si>
    <t>80</t>
  </si>
  <si>
    <t>916241113</t>
  </si>
  <si>
    <t>Osazení obrubníku kamenného ležatého s boční opěrou do lože z betonu prostého</t>
  </si>
  <si>
    <t>1498306300</t>
  </si>
  <si>
    <t>10,5+7+7+15+18 "na část budou použity stávající vybourané očištěné, předpoklad 23 bm"</t>
  </si>
  <si>
    <t>81</t>
  </si>
  <si>
    <t>58380004</t>
  </si>
  <si>
    <t>obrubník kamenný žulový přímý 1000x250x200mm</t>
  </si>
  <si>
    <t>-1579763619</t>
  </si>
  <si>
    <t>35*1,02 'Přepočtené koeficientem množství</t>
  </si>
  <si>
    <t>82</t>
  </si>
  <si>
    <t>919731122</t>
  </si>
  <si>
    <t>Zarovnání styčné plochy podkladu nebo krytu živičného tl přes 50 do 100 mm</t>
  </si>
  <si>
    <t>-1908561263</t>
  </si>
  <si>
    <t>83</t>
  </si>
  <si>
    <t>919732221</t>
  </si>
  <si>
    <t>Styčná spára napojení nového živičného povrchu na stávající za tepla š 15 mm hl 25 mm bez prořezání</t>
  </si>
  <si>
    <t>1379411849</t>
  </si>
  <si>
    <t>84</t>
  </si>
  <si>
    <t>919735112</t>
  </si>
  <si>
    <t>Řezání stávajícího živičného krytu hl přes 50 do 100 mm</t>
  </si>
  <si>
    <t>1006356123</t>
  </si>
  <si>
    <t>12+9+25+35+11+(13+9+9)</t>
  </si>
  <si>
    <t>29+11+17+32+(10+11+9+16+13+4+7)</t>
  </si>
  <si>
    <t>23+20+22+(3+5+13+6+6+12)</t>
  </si>
  <si>
    <t>12+15+16+(13+12)</t>
  </si>
  <si>
    <t>85</t>
  </si>
  <si>
    <t>935113111</t>
  </si>
  <si>
    <t>Osazení odvodňovacího polymerbetonového žlabu s krycím roštem šířky do 200 mm</t>
  </si>
  <si>
    <t>-263632123</t>
  </si>
  <si>
    <t>6,000+6</t>
  </si>
  <si>
    <t>86</t>
  </si>
  <si>
    <t>59227102</t>
  </si>
  <si>
    <t>žlab odvodňovací z polymerbetonu bez spádu dna pozinkovaná hrana š 150mm</t>
  </si>
  <si>
    <t>43946103</t>
  </si>
  <si>
    <t>87</t>
  </si>
  <si>
    <t>56241023</t>
  </si>
  <si>
    <t>rošt mřížkový B125 Pz pro žlab š 150mm</t>
  </si>
  <si>
    <t>1765396887</t>
  </si>
  <si>
    <t>88</t>
  </si>
  <si>
    <t>966006132</t>
  </si>
  <si>
    <t>Odstranění značek dopravních nebo orientačních se sloupky s betonovými patkami</t>
  </si>
  <si>
    <t>-1048123696</t>
  </si>
  <si>
    <t>(1+1+1+1)+(1+1+2+1)+(1+1+1+1)+(1+1+1)</t>
  </si>
  <si>
    <t>89</t>
  </si>
  <si>
    <t>966006211</t>
  </si>
  <si>
    <t>Odstranění svislých dopravních značek ze sloupů, sloupků nebo konzol</t>
  </si>
  <si>
    <t>-511557191</t>
  </si>
  <si>
    <t>(2+2+3+(2)+1+2)+(1+1+2+4+3+1)+(1+1+2+4+2)+(2+2+4)</t>
  </si>
  <si>
    <t>90</t>
  </si>
  <si>
    <t>966007111</t>
  </si>
  <si>
    <t>Odstranění vodorovného značení frézováním barvy z čáry š do 125 mm</t>
  </si>
  <si>
    <t>1142231588</t>
  </si>
  <si>
    <t>250+15+15+10+10+11+14</t>
  </si>
  <si>
    <t>91</t>
  </si>
  <si>
    <t>966007113</t>
  </si>
  <si>
    <t>Odstranění vodorovného značení frézováním barvy z plochy</t>
  </si>
  <si>
    <t>-2033550478</t>
  </si>
  <si>
    <t>4*0,5*12+4*0,5*10</t>
  </si>
  <si>
    <t>(4*0,5*8)+(4*0,5*7)+(4*0,5*6)+(4*0,5*7)</t>
  </si>
  <si>
    <t>92</t>
  </si>
  <si>
    <t>979024443</t>
  </si>
  <si>
    <t>Očištění vybouraných obrubníků a krajníků silničních</t>
  </si>
  <si>
    <t>-589912845</t>
  </si>
  <si>
    <t>93</t>
  </si>
  <si>
    <t>979054451</t>
  </si>
  <si>
    <t>Očištění vybouraných zámkových dlaždic s původním spárováním z kameniva těženého</t>
  </si>
  <si>
    <t>-428551704</t>
  </si>
  <si>
    <t>401</t>
  </si>
  <si>
    <t>Nasvětlení přechodu</t>
  </si>
  <si>
    <t>94</t>
  </si>
  <si>
    <t>Pol1</t>
  </si>
  <si>
    <t>LED svítidlo pro osvětlení přechodu</t>
  </si>
  <si>
    <t>ks</t>
  </si>
  <si>
    <t>891230855</t>
  </si>
  <si>
    <t>95</t>
  </si>
  <si>
    <t>Pol2</t>
  </si>
  <si>
    <t>POPLATEK EKOLAMP</t>
  </si>
  <si>
    <t>1103237732</t>
  </si>
  <si>
    <t>96</t>
  </si>
  <si>
    <t>Pol3</t>
  </si>
  <si>
    <t xml:space="preserve">STOŽÁR  PŘECHODOVÝ  ŽÁR. ZINK.</t>
  </si>
  <si>
    <t>-892842284</t>
  </si>
  <si>
    <t>97</t>
  </si>
  <si>
    <t>Pol4</t>
  </si>
  <si>
    <t>CYKY 4x16 mm2, volně</t>
  </si>
  <si>
    <t>1158552208</t>
  </si>
  <si>
    <t>98</t>
  </si>
  <si>
    <t>Pol6</t>
  </si>
  <si>
    <t>VÝLOŽNÍK ROVNÝ -2000</t>
  </si>
  <si>
    <t>-1884104334</t>
  </si>
  <si>
    <t>99</t>
  </si>
  <si>
    <t>Pol10</t>
  </si>
  <si>
    <t>Smršťovací bužírka zž (0,2)</t>
  </si>
  <si>
    <t>-872071767</t>
  </si>
  <si>
    <t>100</t>
  </si>
  <si>
    <t>Pol11</t>
  </si>
  <si>
    <t>Kabelová chránička PEHD DN29 do stožárového základu (2)</t>
  </si>
  <si>
    <t>844047903</t>
  </si>
  <si>
    <t>101</t>
  </si>
  <si>
    <t>Pol13</t>
  </si>
  <si>
    <t>Zemnící vedení FeZn-D8 (0,4kg/m)</t>
  </si>
  <si>
    <t>-2072113811</t>
  </si>
  <si>
    <t>102</t>
  </si>
  <si>
    <t>Pol14</t>
  </si>
  <si>
    <t>Zemnící vedení FeZn-D10(0,62kg/m), volně</t>
  </si>
  <si>
    <t>328949517</t>
  </si>
  <si>
    <t>25+40</t>
  </si>
  <si>
    <t>103</t>
  </si>
  <si>
    <t>Pol15</t>
  </si>
  <si>
    <t xml:space="preserve">Svorka  SU univerzální s antikorozní Zn ochranou</t>
  </si>
  <si>
    <t>-1670895087</t>
  </si>
  <si>
    <t>104</t>
  </si>
  <si>
    <t>Pol16</t>
  </si>
  <si>
    <t xml:space="preserve">Ukončení kabelu smršťovací záklopkou do 3x4  mm2</t>
  </si>
  <si>
    <t>-1476417090</t>
  </si>
  <si>
    <t>105</t>
  </si>
  <si>
    <t>Pol17</t>
  </si>
  <si>
    <t xml:space="preserve">Ukončení kabelu smršťovací záklopkou do 4x50  mm2</t>
  </si>
  <si>
    <t>-739197026</t>
  </si>
  <si>
    <t>106</t>
  </si>
  <si>
    <t>Pol18</t>
  </si>
  <si>
    <t>FOLIE VÝSTRAŽNÁ Sirka 33cm</t>
  </si>
  <si>
    <t>-244570108</t>
  </si>
  <si>
    <t>107</t>
  </si>
  <si>
    <t>Pol19</t>
  </si>
  <si>
    <t>Součinnost správce veřejného osvětlení</t>
  </si>
  <si>
    <t>hod</t>
  </si>
  <si>
    <t>-1785889567</t>
  </si>
  <si>
    <t>108</t>
  </si>
  <si>
    <t>Pol20</t>
  </si>
  <si>
    <t>Doprava a manipupace stožárů</t>
  </si>
  <si>
    <t>1905235653</t>
  </si>
  <si>
    <t>109</t>
  </si>
  <si>
    <t>Pol21</t>
  </si>
  <si>
    <t>Práce spojené s vyhledáním,úpravou a napojenim stávající kabeláže</t>
  </si>
  <si>
    <t>192790386</t>
  </si>
  <si>
    <t>110</t>
  </si>
  <si>
    <t>Pol24</t>
  </si>
  <si>
    <t>Revizni měření , zpráva, dokumentace skutečného provedení (2)</t>
  </si>
  <si>
    <t>-1858901883</t>
  </si>
  <si>
    <t>111</t>
  </si>
  <si>
    <t>Pol25</t>
  </si>
  <si>
    <t>Podružný materiál</t>
  </si>
  <si>
    <t>758361764</t>
  </si>
  <si>
    <t>112</t>
  </si>
  <si>
    <t>Pol28</t>
  </si>
  <si>
    <t>Hloubení kab.rýhy - zemina třídy 3, šíře 350mm,hloubka 700mm</t>
  </si>
  <si>
    <t>-1147112549</t>
  </si>
  <si>
    <t>113</t>
  </si>
  <si>
    <t>Pol30</t>
  </si>
  <si>
    <t>Zřízení kab. lože z prosáté zeminy, bez zakrytí, šíře do 65cm,tl. 5cm</t>
  </si>
  <si>
    <t>1968849603</t>
  </si>
  <si>
    <t>114</t>
  </si>
  <si>
    <t>Pol31</t>
  </si>
  <si>
    <t>Výkop jámy pro stožárový základ zemina třídy 3-4,ručně</t>
  </si>
  <si>
    <t>80861905</t>
  </si>
  <si>
    <t>115</t>
  </si>
  <si>
    <t>Pol32</t>
  </si>
  <si>
    <t>Stožárové pouzdro SP315/1000</t>
  </si>
  <si>
    <t>1843751760</t>
  </si>
  <si>
    <t>116</t>
  </si>
  <si>
    <t>Pol33</t>
  </si>
  <si>
    <t xml:space="preserve">Beton 13,5 (0,5) s manipulací  a dopravou</t>
  </si>
  <si>
    <t>-1880459689</t>
  </si>
  <si>
    <t>117</t>
  </si>
  <si>
    <t>Pol34</t>
  </si>
  <si>
    <t>Písek zásypový kopaný tříděný 0-4mm (0,3) s manipulací a dopravou</t>
  </si>
  <si>
    <t>2039320541</t>
  </si>
  <si>
    <t>118</t>
  </si>
  <si>
    <t>Pol35</t>
  </si>
  <si>
    <t>Zához kabelové rýhy zemina třídy 3, šíře 350mm,hloubka 700mm</t>
  </si>
  <si>
    <t>104376207</t>
  </si>
  <si>
    <t>997</t>
  </si>
  <si>
    <t>Přesun sutě</t>
  </si>
  <si>
    <t>119</t>
  </si>
  <si>
    <t>997221551</t>
  </si>
  <si>
    <t>Vodorovná doprava suti ze sypkých materiálů do 1 km</t>
  </si>
  <si>
    <t>1626586710</t>
  </si>
  <si>
    <t>120</t>
  </si>
  <si>
    <t>997221559</t>
  </si>
  <si>
    <t>Příplatek ZKD 1 km u vodorovné dopravy suti ze sypkých materiálů</t>
  </si>
  <si>
    <t>2139748973</t>
  </si>
  <si>
    <t>371,41*9 'Přepočtené koeficientem množství</t>
  </si>
  <si>
    <t>121</t>
  </si>
  <si>
    <t>997221561</t>
  </si>
  <si>
    <t>Vodorovná doprava suti z kusových materiálů do 1 km</t>
  </si>
  <si>
    <t>937196547</t>
  </si>
  <si>
    <t>ob+oa</t>
  </si>
  <si>
    <t>122</t>
  </si>
  <si>
    <t>997221569</t>
  </si>
  <si>
    <t>Příplatek ZKD 1 km u vodorovné dopravy suti z kusových materiálů</t>
  </si>
  <si>
    <t>1596543996</t>
  </si>
  <si>
    <t>oa+ob</t>
  </si>
  <si>
    <t>291,087*9 'Přepočtené koeficientem množství</t>
  </si>
  <si>
    <t>123</t>
  </si>
  <si>
    <t>997221861</t>
  </si>
  <si>
    <t>Poplatek za uložení stavebního odpadu na recyklační skládce (skládkovné) z prostého betonu pod kódem 17 01 01</t>
  </si>
  <si>
    <t>937292518</t>
  </si>
  <si>
    <t>1,312+47,61+30,545+0,36+99,06</t>
  </si>
  <si>
    <t>124</t>
  </si>
  <si>
    <t>997221873</t>
  </si>
  <si>
    <t>Poplatek za uložení stavebního odpadu na recyklační skládce (skládkovné) zeminy a kamení zatříděného do Katalogu odpadů pod kódem 17 05 04</t>
  </si>
  <si>
    <t>-2022905447</t>
  </si>
  <si>
    <t>22,04+110,49+186,12+50,46+2,3</t>
  </si>
  <si>
    <t>125</t>
  </si>
  <si>
    <t>997221875</t>
  </si>
  <si>
    <t>Poplatek za uložení stavebního odpadu na recyklační skládce (skládkovné) asfaltového bez obsahu dehtu zatříděného do Katalogu odpadů pod kódem 17 03 02</t>
  </si>
  <si>
    <t>628060616</t>
  </si>
  <si>
    <t>93,06+19,14</t>
  </si>
  <si>
    <t>998</t>
  </si>
  <si>
    <t>Přesun hmot</t>
  </si>
  <si>
    <t>126</t>
  </si>
  <si>
    <t>998223011</t>
  </si>
  <si>
    <t>Přesun hmot pro pozemní komunikace s krytem dlážděným</t>
  </si>
  <si>
    <t>764163096</t>
  </si>
  <si>
    <t>VRN</t>
  </si>
  <si>
    <t>Vedlejší rozpočtové náklady</t>
  </si>
  <si>
    <t>127</t>
  </si>
  <si>
    <t>012203000</t>
  </si>
  <si>
    <t>Geodetické práce při provádění stavby</t>
  </si>
  <si>
    <t>soub</t>
  </si>
  <si>
    <t>1024</t>
  </si>
  <si>
    <t>-600058797</t>
  </si>
  <si>
    <t>128</t>
  </si>
  <si>
    <t>012303000</t>
  </si>
  <si>
    <t>Geodetické práce po výstavbě - geodetické zaměření skutečného provedení díla</t>
  </si>
  <si>
    <t>-2121805232</t>
  </si>
  <si>
    <t>129</t>
  </si>
  <si>
    <t>013254000-1</t>
  </si>
  <si>
    <t>Dokumentace skutečného provedení stavby (3x tištěná,CD)</t>
  </si>
  <si>
    <t>-964870535</t>
  </si>
  <si>
    <t>130</t>
  </si>
  <si>
    <t>02-1</t>
  </si>
  <si>
    <t>Ochrana a zabezpečení stávajících inženýrských sítí po celou dobu realizace díla</t>
  </si>
  <si>
    <t>843978127</t>
  </si>
  <si>
    <t>131</t>
  </si>
  <si>
    <t>030001000</t>
  </si>
  <si>
    <t>Zařízení staveniště</t>
  </si>
  <si>
    <t>-1554700777</t>
  </si>
  <si>
    <t>132</t>
  </si>
  <si>
    <t>039203-1</t>
  </si>
  <si>
    <t>Uvedení ploch poškozených vlivem realizace díla do stavu před zahájením realizace díla</t>
  </si>
  <si>
    <t>-86752402</t>
  </si>
  <si>
    <t>133</t>
  </si>
  <si>
    <t>072002000-1</t>
  </si>
  <si>
    <t>Přechodné dopravní značení, projednání</t>
  </si>
  <si>
    <t>-1702381838</t>
  </si>
  <si>
    <t>134</t>
  </si>
  <si>
    <t>072002000-2</t>
  </si>
  <si>
    <t>Přechodné dopravní značení - značky-pronájem, instalace, údržba</t>
  </si>
  <si>
    <t>1845518779</t>
  </si>
  <si>
    <t>135</t>
  </si>
  <si>
    <t>094002000-1</t>
  </si>
  <si>
    <t>Ostatní náklady související s výstavbou - vytyčení sítí</t>
  </si>
  <si>
    <t>219304500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</si>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</sst>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2022s21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Úprava stávajících přechodů v ulici Boleslavská třída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13. 2. 2023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24.75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'2022s21 - Úprava stávajíc...'!J28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'2022s21 - Úprava stávajíc...'!P123</f>
        <v>0</v>
      </c>
      <c r="AV95" s="126">
        <f>'2022s21 - Úprava stávajíc...'!J31</f>
        <v>0</v>
      </c>
      <c r="AW95" s="126">
        <f>'2022s21 - Úprava stávajíc...'!J32</f>
        <v>0</v>
      </c>
      <c r="AX95" s="126">
        <f>'2022s21 - Úprava stávajíc...'!J33</f>
        <v>0</v>
      </c>
      <c r="AY95" s="126">
        <f>'2022s21 - Úprava stávajíc...'!J34</f>
        <v>0</v>
      </c>
      <c r="AZ95" s="126">
        <f>'2022s21 - Úprava stávajíc...'!F31</f>
        <v>0</v>
      </c>
      <c r="BA95" s="126">
        <f>'2022s21 - Úprava stávajíc...'!F32</f>
        <v>0</v>
      </c>
      <c r="BB95" s="126">
        <f>'2022s21 - Úprava stávajíc...'!F33</f>
        <v>0</v>
      </c>
      <c r="BC95" s="126">
        <f>'2022s21 - Úprava stávajíc...'!F34</f>
        <v>0</v>
      </c>
      <c r="BD95" s="128">
        <f>'2022s21 - Úprava stávajíc...'!F35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rf35v5b9Cj1SzcSKZy8n8wyL/ojnlvQ+UfYuuolZPeJDG/X2Q5y2jcfK9LqKFp59Fp0rSXy047CSPRcOH1TvDQ==" hashValue="PvV4i3EqUeSC42MeyD1791fHV8fIOYhXPIKm8s3TPXzi+j3MQNqKc1WsbumQtKkZLiaayuX8cqJQPN1wtI0TZg==" algorithmName="SHA-512" password="CFC9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s21 - Úprava stávají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0" t="s">
        <v>80</v>
      </c>
      <c r="BA2" s="130" t="s">
        <v>81</v>
      </c>
      <c r="BB2" s="130" t="s">
        <v>1</v>
      </c>
      <c r="BC2" s="130" t="s">
        <v>82</v>
      </c>
      <c r="BD2" s="130" t="s">
        <v>83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83</v>
      </c>
      <c r="AZ3" s="130" t="s">
        <v>84</v>
      </c>
      <c r="BA3" s="130" t="s">
        <v>85</v>
      </c>
      <c r="BB3" s="130" t="s">
        <v>1</v>
      </c>
      <c r="BC3" s="130" t="s">
        <v>86</v>
      </c>
      <c r="BD3" s="130" t="s">
        <v>83</v>
      </c>
    </row>
    <row r="4" hidden="1" s="1" customFormat="1" ht="24.96" customHeight="1">
      <c r="B4" s="19"/>
      <c r="D4" s="133" t="s">
        <v>87</v>
      </c>
      <c r="L4" s="19"/>
      <c r="M4" s="134" t="s">
        <v>10</v>
      </c>
      <c r="AT4" s="16" t="s">
        <v>4</v>
      </c>
      <c r="AZ4" s="130" t="s">
        <v>88</v>
      </c>
      <c r="BA4" s="130" t="s">
        <v>89</v>
      </c>
      <c r="BB4" s="130" t="s">
        <v>1</v>
      </c>
      <c r="BC4" s="130" t="s">
        <v>90</v>
      </c>
      <c r="BD4" s="130" t="s">
        <v>83</v>
      </c>
    </row>
    <row r="5" hidden="1" s="1" customFormat="1" ht="6.96" customHeight="1">
      <c r="B5" s="19"/>
      <c r="L5" s="19"/>
      <c r="AZ5" s="130" t="s">
        <v>91</v>
      </c>
      <c r="BA5" s="130" t="s">
        <v>92</v>
      </c>
      <c r="BB5" s="130" t="s">
        <v>1</v>
      </c>
      <c r="BC5" s="130" t="s">
        <v>93</v>
      </c>
      <c r="BD5" s="130" t="s">
        <v>83</v>
      </c>
    </row>
    <row r="6" hidden="1" s="2" customFormat="1" ht="12" customHeight="1">
      <c r="A6" s="37"/>
      <c r="B6" s="43"/>
      <c r="C6" s="37"/>
      <c r="D6" s="135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16.5" customHeight="1">
      <c r="A7" s="37"/>
      <c r="B7" s="43"/>
      <c r="C7" s="37"/>
      <c r="D7" s="37"/>
      <c r="E7" s="136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35" t="s">
        <v>18</v>
      </c>
      <c r="E9" s="37"/>
      <c r="F9" s="137" t="s">
        <v>1</v>
      </c>
      <c r="G9" s="37"/>
      <c r="H9" s="37"/>
      <c r="I9" s="135" t="s">
        <v>19</v>
      </c>
      <c r="J9" s="137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35" t="s">
        <v>20</v>
      </c>
      <c r="E10" s="37"/>
      <c r="F10" s="137" t="s">
        <v>21</v>
      </c>
      <c r="G10" s="37"/>
      <c r="H10" s="37"/>
      <c r="I10" s="135" t="s">
        <v>22</v>
      </c>
      <c r="J10" s="138" t="str">
        <f>'Rekapitulace stavby'!AN8</f>
        <v>13. 2. 2023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5" t="s">
        <v>24</v>
      </c>
      <c r="E12" s="37"/>
      <c r="F12" s="37"/>
      <c r="G12" s="37"/>
      <c r="H12" s="37"/>
      <c r="I12" s="135" t="s">
        <v>25</v>
      </c>
      <c r="J12" s="137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37" t="str">
        <f>IF('Rekapitulace stavby'!E11="","",'Rekapitulace stavby'!E11)</f>
        <v xml:space="preserve"> </v>
      </c>
      <c r="F13" s="37"/>
      <c r="G13" s="37"/>
      <c r="H13" s="37"/>
      <c r="I13" s="135" t="s">
        <v>26</v>
      </c>
      <c r="J13" s="137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35" t="s">
        <v>27</v>
      </c>
      <c r="E15" s="37"/>
      <c r="F15" s="37"/>
      <c r="G15" s="37"/>
      <c r="H15" s="37"/>
      <c r="I15" s="135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35" t="s">
        <v>29</v>
      </c>
      <c r="E18" s="37"/>
      <c r="F18" s="37"/>
      <c r="G18" s="37"/>
      <c r="H18" s="37"/>
      <c r="I18" s="135" t="s">
        <v>25</v>
      </c>
      <c r="J18" s="137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7" t="str">
        <f>IF('Rekapitulace stavby'!E17="","",'Rekapitulace stavby'!E17)</f>
        <v xml:space="preserve"> </v>
      </c>
      <c r="F19" s="37"/>
      <c r="G19" s="37"/>
      <c r="H19" s="37"/>
      <c r="I19" s="135" t="s">
        <v>26</v>
      </c>
      <c r="J19" s="137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35" t="s">
        <v>31</v>
      </c>
      <c r="E21" s="37"/>
      <c r="F21" s="37"/>
      <c r="G21" s="37"/>
      <c r="H21" s="37"/>
      <c r="I21" s="135" t="s">
        <v>25</v>
      </c>
      <c r="J21" s="137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37" t="str">
        <f>IF('Rekapitulace stavby'!E20="","",'Rekapitulace stavby'!E20)</f>
        <v xml:space="preserve"> </v>
      </c>
      <c r="F22" s="37"/>
      <c r="G22" s="37"/>
      <c r="H22" s="37"/>
      <c r="I22" s="135" t="s">
        <v>26</v>
      </c>
      <c r="J22" s="137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35" t="s">
        <v>32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44" t="s">
        <v>33</v>
      </c>
      <c r="E28" s="37"/>
      <c r="F28" s="37"/>
      <c r="G28" s="37"/>
      <c r="H28" s="37"/>
      <c r="I28" s="37"/>
      <c r="J28" s="145">
        <f>ROUND(J123,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3"/>
      <c r="E29" s="143"/>
      <c r="F29" s="143"/>
      <c r="G29" s="143"/>
      <c r="H29" s="143"/>
      <c r="I29" s="143"/>
      <c r="J29" s="143"/>
      <c r="K29" s="14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46" t="s">
        <v>35</v>
      </c>
      <c r="G30" s="37"/>
      <c r="H30" s="37"/>
      <c r="I30" s="146" t="s">
        <v>34</v>
      </c>
      <c r="J30" s="146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47" t="s">
        <v>37</v>
      </c>
      <c r="E31" s="135" t="s">
        <v>38</v>
      </c>
      <c r="F31" s="148">
        <f>ROUND((SUM(BE123:BE369)),  2)</f>
        <v>0</v>
      </c>
      <c r="G31" s="37"/>
      <c r="H31" s="37"/>
      <c r="I31" s="149">
        <v>0.20999999999999999</v>
      </c>
      <c r="J31" s="148">
        <f>ROUND(((SUM(BE123:BE369))*I31),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35" t="s">
        <v>39</v>
      </c>
      <c r="F32" s="148">
        <f>ROUND((SUM(BF123:BF369)),  2)</f>
        <v>0</v>
      </c>
      <c r="G32" s="37"/>
      <c r="H32" s="37"/>
      <c r="I32" s="149">
        <v>0.14999999999999999</v>
      </c>
      <c r="J32" s="148">
        <f>ROUND(((SUM(BF123:BF369))*I32),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5" t="s">
        <v>40</v>
      </c>
      <c r="F33" s="148">
        <f>ROUND((SUM(BG123:BG369)),  2)</f>
        <v>0</v>
      </c>
      <c r="G33" s="37"/>
      <c r="H33" s="37"/>
      <c r="I33" s="149">
        <v>0.20999999999999999</v>
      </c>
      <c r="J33" s="148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41</v>
      </c>
      <c r="F34" s="148">
        <f>ROUND((SUM(BH123:BH369)),  2)</f>
        <v>0</v>
      </c>
      <c r="G34" s="37"/>
      <c r="H34" s="37"/>
      <c r="I34" s="149">
        <v>0.14999999999999999</v>
      </c>
      <c r="J34" s="148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8">
        <f>ROUND((SUM(BI123:BI369)),  2)</f>
        <v>0</v>
      </c>
      <c r="G35" s="37"/>
      <c r="H35" s="37"/>
      <c r="I35" s="149">
        <v>0</v>
      </c>
      <c r="J35" s="14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1" customFormat="1" ht="14.4" customHeight="1">
      <c r="B39" s="19"/>
      <c r="L39" s="19"/>
    </row>
    <row r="40" hidden="1" s="1" customFormat="1" ht="14.4" customHeight="1">
      <c r="B40" s="19"/>
      <c r="L40" s="19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Úprava stávajících přechodů v ulici Boleslavská třída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13. 2. 2023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95</v>
      </c>
      <c r="D92" s="169"/>
      <c r="E92" s="169"/>
      <c r="F92" s="169"/>
      <c r="G92" s="169"/>
      <c r="H92" s="169"/>
      <c r="I92" s="169"/>
      <c r="J92" s="170" t="s">
        <v>96</v>
      </c>
      <c r="K92" s="16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97</v>
      </c>
      <c r="D94" s="39"/>
      <c r="E94" s="39"/>
      <c r="F94" s="39"/>
      <c r="G94" s="39"/>
      <c r="H94" s="39"/>
      <c r="I94" s="39"/>
      <c r="J94" s="109">
        <f>J123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98</v>
      </c>
    </row>
    <row r="95" s="9" customFormat="1" ht="24.96" customHeight="1">
      <c r="A95" s="9"/>
      <c r="B95" s="172"/>
      <c r="C95" s="173"/>
      <c r="D95" s="174" t="s">
        <v>99</v>
      </c>
      <c r="E95" s="175"/>
      <c r="F95" s="175"/>
      <c r="G95" s="175"/>
      <c r="H95" s="175"/>
      <c r="I95" s="175"/>
      <c r="J95" s="176">
        <f>J124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100</v>
      </c>
      <c r="E96" s="181"/>
      <c r="F96" s="181"/>
      <c r="G96" s="181"/>
      <c r="H96" s="181"/>
      <c r="I96" s="181"/>
      <c r="J96" s="182">
        <f>J125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J168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102</v>
      </c>
      <c r="E98" s="181"/>
      <c r="F98" s="181"/>
      <c r="G98" s="181"/>
      <c r="H98" s="181"/>
      <c r="I98" s="181"/>
      <c r="J98" s="182">
        <f>J190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103</v>
      </c>
      <c r="E99" s="181"/>
      <c r="F99" s="181"/>
      <c r="G99" s="181"/>
      <c r="H99" s="181"/>
      <c r="I99" s="181"/>
      <c r="J99" s="182">
        <f>J201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104</v>
      </c>
      <c r="E100" s="181"/>
      <c r="F100" s="181"/>
      <c r="G100" s="181"/>
      <c r="H100" s="181"/>
      <c r="I100" s="181"/>
      <c r="J100" s="182">
        <f>J218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105</v>
      </c>
      <c r="E101" s="181"/>
      <c r="F101" s="181"/>
      <c r="G101" s="181"/>
      <c r="H101" s="181"/>
      <c r="I101" s="181"/>
      <c r="J101" s="182">
        <f>J233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106</v>
      </c>
      <c r="E102" s="181"/>
      <c r="F102" s="181"/>
      <c r="G102" s="181"/>
      <c r="H102" s="181"/>
      <c r="I102" s="181"/>
      <c r="J102" s="182">
        <f>J314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107</v>
      </c>
      <c r="E103" s="181"/>
      <c r="F103" s="181"/>
      <c r="G103" s="181"/>
      <c r="H103" s="181"/>
      <c r="I103" s="181"/>
      <c r="J103" s="182">
        <f>J341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108</v>
      </c>
      <c r="E104" s="181"/>
      <c r="F104" s="181"/>
      <c r="G104" s="181"/>
      <c r="H104" s="181"/>
      <c r="I104" s="181"/>
      <c r="J104" s="182">
        <f>J358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109</v>
      </c>
      <c r="E105" s="175"/>
      <c r="F105" s="175"/>
      <c r="G105" s="175"/>
      <c r="H105" s="175"/>
      <c r="I105" s="175"/>
      <c r="J105" s="176">
        <f>J360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E7</f>
        <v>Úprava stávajících přechodů v ulici Boleslavská třída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F10</f>
        <v xml:space="preserve"> </v>
      </c>
      <c r="G117" s="39"/>
      <c r="H117" s="39"/>
      <c r="I117" s="31" t="s">
        <v>22</v>
      </c>
      <c r="J117" s="78" t="str">
        <f>IF(J10="","",J10)</f>
        <v>13. 2. 2023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E13</f>
        <v xml:space="preserve"> </v>
      </c>
      <c r="G119" s="39"/>
      <c r="H119" s="39"/>
      <c r="I119" s="31" t="s">
        <v>29</v>
      </c>
      <c r="J119" s="35" t="str">
        <f>E19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IF(E16="","",E16)</f>
        <v>Vyplň údaj</v>
      </c>
      <c r="G120" s="39"/>
      <c r="H120" s="39"/>
      <c r="I120" s="31" t="s">
        <v>31</v>
      </c>
      <c r="J120" s="35" t="str">
        <f>E22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4"/>
      <c r="B122" s="185"/>
      <c r="C122" s="186" t="s">
        <v>111</v>
      </c>
      <c r="D122" s="187" t="s">
        <v>58</v>
      </c>
      <c r="E122" s="187" t="s">
        <v>54</v>
      </c>
      <c r="F122" s="187" t="s">
        <v>55</v>
      </c>
      <c r="G122" s="187" t="s">
        <v>112</v>
      </c>
      <c r="H122" s="187" t="s">
        <v>113</v>
      </c>
      <c r="I122" s="187" t="s">
        <v>114</v>
      </c>
      <c r="J122" s="188" t="s">
        <v>96</v>
      </c>
      <c r="K122" s="189" t="s">
        <v>115</v>
      </c>
      <c r="L122" s="190"/>
      <c r="M122" s="99" t="s">
        <v>1</v>
      </c>
      <c r="N122" s="100" t="s">
        <v>37</v>
      </c>
      <c r="O122" s="100" t="s">
        <v>116</v>
      </c>
      <c r="P122" s="100" t="s">
        <v>117</v>
      </c>
      <c r="Q122" s="100" t="s">
        <v>118</v>
      </c>
      <c r="R122" s="100" t="s">
        <v>119</v>
      </c>
      <c r="S122" s="100" t="s">
        <v>120</v>
      </c>
      <c r="T122" s="101" t="s">
        <v>121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122</v>
      </c>
      <c r="D123" s="39"/>
      <c r="E123" s="39"/>
      <c r="F123" s="39"/>
      <c r="G123" s="39"/>
      <c r="H123" s="39"/>
      <c r="I123" s="39"/>
      <c r="J123" s="191">
        <f>BK123</f>
        <v>0</v>
      </c>
      <c r="K123" s="39"/>
      <c r="L123" s="43"/>
      <c r="M123" s="102"/>
      <c r="N123" s="192"/>
      <c r="O123" s="103"/>
      <c r="P123" s="193">
        <f>P124+P360</f>
        <v>0</v>
      </c>
      <c r="Q123" s="103"/>
      <c r="R123" s="193">
        <f>R124+R360</f>
        <v>631.6485871000001</v>
      </c>
      <c r="S123" s="103"/>
      <c r="T123" s="194">
        <f>T124+T360</f>
        <v>692.57500000000005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98</v>
      </c>
      <c r="BK123" s="195">
        <f>BK124+BK360</f>
        <v>0</v>
      </c>
    </row>
    <row r="124" s="12" customFormat="1" ht="25.92" customHeight="1">
      <c r="A124" s="12"/>
      <c r="B124" s="196"/>
      <c r="C124" s="197"/>
      <c r="D124" s="198" t="s">
        <v>72</v>
      </c>
      <c r="E124" s="199" t="s">
        <v>123</v>
      </c>
      <c r="F124" s="199" t="s">
        <v>124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P125+P168+P190+P201+P218+P233+P314+P341+P358</f>
        <v>0</v>
      </c>
      <c r="Q124" s="204"/>
      <c r="R124" s="205">
        <f>R125+R168+R190+R201+R218+R233+R314+R341+R358</f>
        <v>631.6485871000001</v>
      </c>
      <c r="S124" s="204"/>
      <c r="T124" s="206">
        <f>T125+T168+T190+T201+T218+T233+T314+T341+T358</f>
        <v>692.57500000000005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78</v>
      </c>
      <c r="AT124" s="208" t="s">
        <v>72</v>
      </c>
      <c r="AU124" s="208" t="s">
        <v>73</v>
      </c>
      <c r="AY124" s="207" t="s">
        <v>125</v>
      </c>
      <c r="BK124" s="209">
        <f>BK125+BK168+BK190+BK201+BK218+BK233+BK314+BK341+BK358</f>
        <v>0</v>
      </c>
    </row>
    <row r="125" s="12" customFormat="1" ht="22.8" customHeight="1">
      <c r="A125" s="12"/>
      <c r="B125" s="196"/>
      <c r="C125" s="197"/>
      <c r="D125" s="198" t="s">
        <v>72</v>
      </c>
      <c r="E125" s="210" t="s">
        <v>78</v>
      </c>
      <c r="F125" s="210" t="s">
        <v>126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SUM(P126:P167)</f>
        <v>0</v>
      </c>
      <c r="Q125" s="204"/>
      <c r="R125" s="205">
        <f>SUM(R126:R167)</f>
        <v>198.14400000000001</v>
      </c>
      <c r="S125" s="204"/>
      <c r="T125" s="206">
        <f>SUM(T126:T167)</f>
        <v>691.09500000000003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78</v>
      </c>
      <c r="AT125" s="208" t="s">
        <v>72</v>
      </c>
      <c r="AU125" s="208" t="s">
        <v>78</v>
      </c>
      <c r="AY125" s="207" t="s">
        <v>125</v>
      </c>
      <c r="BK125" s="209">
        <f>SUM(BK126:BK167)</f>
        <v>0</v>
      </c>
    </row>
    <row r="126" s="2" customFormat="1" ht="24.15" customHeight="1">
      <c r="A126" s="37"/>
      <c r="B126" s="38"/>
      <c r="C126" s="212" t="s">
        <v>78</v>
      </c>
      <c r="D126" s="212" t="s">
        <v>127</v>
      </c>
      <c r="E126" s="213" t="s">
        <v>128</v>
      </c>
      <c r="F126" s="214" t="s">
        <v>129</v>
      </c>
      <c r="G126" s="215" t="s">
        <v>130</v>
      </c>
      <c r="H126" s="216">
        <v>76</v>
      </c>
      <c r="I126" s="217"/>
      <c r="J126" s="218">
        <f>ROUND(I126*H126,2)</f>
        <v>0</v>
      </c>
      <c r="K126" s="219"/>
      <c r="L126" s="43"/>
      <c r="M126" s="220" t="s">
        <v>1</v>
      </c>
      <c r="N126" s="221" t="s">
        <v>38</v>
      </c>
      <c r="O126" s="90"/>
      <c r="P126" s="222">
        <f>O126*H126</f>
        <v>0</v>
      </c>
      <c r="Q126" s="222">
        <v>0</v>
      </c>
      <c r="R126" s="222">
        <f>Q126*H126</f>
        <v>0</v>
      </c>
      <c r="S126" s="222">
        <v>0.26000000000000001</v>
      </c>
      <c r="T126" s="223">
        <f>S126*H126</f>
        <v>19.760000000000002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4" t="s">
        <v>131</v>
      </c>
      <c r="AT126" s="224" t="s">
        <v>127</v>
      </c>
      <c r="AU126" s="224" t="s">
        <v>83</v>
      </c>
      <c r="AY126" s="16" t="s">
        <v>125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78</v>
      </c>
      <c r="BK126" s="225">
        <f>ROUND(I126*H126,2)</f>
        <v>0</v>
      </c>
      <c r="BL126" s="16" t="s">
        <v>131</v>
      </c>
      <c r="BM126" s="224" t="s">
        <v>132</v>
      </c>
    </row>
    <row r="127" s="13" customFormat="1">
      <c r="A127" s="13"/>
      <c r="B127" s="226"/>
      <c r="C127" s="227"/>
      <c r="D127" s="228" t="s">
        <v>133</v>
      </c>
      <c r="E127" s="229" t="s">
        <v>1</v>
      </c>
      <c r="F127" s="230" t="s">
        <v>134</v>
      </c>
      <c r="G127" s="227"/>
      <c r="H127" s="231">
        <v>76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133</v>
      </c>
      <c r="AU127" s="237" t="s">
        <v>83</v>
      </c>
      <c r="AV127" s="13" t="s">
        <v>83</v>
      </c>
      <c r="AW127" s="13" t="s">
        <v>30</v>
      </c>
      <c r="AX127" s="13" t="s">
        <v>78</v>
      </c>
      <c r="AY127" s="237" t="s">
        <v>125</v>
      </c>
    </row>
    <row r="128" s="2" customFormat="1" ht="24.15" customHeight="1">
      <c r="A128" s="37"/>
      <c r="B128" s="38"/>
      <c r="C128" s="212" t="s">
        <v>83</v>
      </c>
      <c r="D128" s="212" t="s">
        <v>127</v>
      </c>
      <c r="E128" s="213" t="s">
        <v>135</v>
      </c>
      <c r="F128" s="214" t="s">
        <v>136</v>
      </c>
      <c r="G128" s="215" t="s">
        <v>130</v>
      </c>
      <c r="H128" s="216">
        <v>381</v>
      </c>
      <c r="I128" s="217"/>
      <c r="J128" s="218">
        <f>ROUND(I128*H128,2)</f>
        <v>0</v>
      </c>
      <c r="K128" s="219"/>
      <c r="L128" s="43"/>
      <c r="M128" s="220" t="s">
        <v>1</v>
      </c>
      <c r="N128" s="221" t="s">
        <v>38</v>
      </c>
      <c r="O128" s="90"/>
      <c r="P128" s="222">
        <f>O128*H128</f>
        <v>0</v>
      </c>
      <c r="Q128" s="222">
        <v>0</v>
      </c>
      <c r="R128" s="222">
        <f>Q128*H128</f>
        <v>0</v>
      </c>
      <c r="S128" s="222">
        <v>0.26000000000000001</v>
      </c>
      <c r="T128" s="223">
        <f>S128*H128</f>
        <v>99.060000000000002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4" t="s">
        <v>131</v>
      </c>
      <c r="AT128" s="224" t="s">
        <v>127</v>
      </c>
      <c r="AU128" s="224" t="s">
        <v>83</v>
      </c>
      <c r="AY128" s="16" t="s">
        <v>125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78</v>
      </c>
      <c r="BK128" s="225">
        <f>ROUND(I128*H128,2)</f>
        <v>0</v>
      </c>
      <c r="BL128" s="16" t="s">
        <v>131</v>
      </c>
      <c r="BM128" s="224" t="s">
        <v>137</v>
      </c>
    </row>
    <row r="129" s="13" customFormat="1">
      <c r="A129" s="13"/>
      <c r="B129" s="226"/>
      <c r="C129" s="227"/>
      <c r="D129" s="228" t="s">
        <v>133</v>
      </c>
      <c r="E129" s="229" t="s">
        <v>1</v>
      </c>
      <c r="F129" s="230" t="s">
        <v>138</v>
      </c>
      <c r="G129" s="227"/>
      <c r="H129" s="231">
        <v>381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133</v>
      </c>
      <c r="AU129" s="237" t="s">
        <v>83</v>
      </c>
      <c r="AV129" s="13" t="s">
        <v>83</v>
      </c>
      <c r="AW129" s="13" t="s">
        <v>30</v>
      </c>
      <c r="AX129" s="13" t="s">
        <v>78</v>
      </c>
      <c r="AY129" s="237" t="s">
        <v>125</v>
      </c>
    </row>
    <row r="130" s="2" customFormat="1" ht="24.15" customHeight="1">
      <c r="A130" s="37"/>
      <c r="B130" s="38"/>
      <c r="C130" s="212" t="s">
        <v>139</v>
      </c>
      <c r="D130" s="212" t="s">
        <v>127</v>
      </c>
      <c r="E130" s="213" t="s">
        <v>140</v>
      </c>
      <c r="F130" s="214" t="s">
        <v>141</v>
      </c>
      <c r="G130" s="215" t="s">
        <v>130</v>
      </c>
      <c r="H130" s="216">
        <v>76</v>
      </c>
      <c r="I130" s="217"/>
      <c r="J130" s="218">
        <f>ROUND(I130*H130,2)</f>
        <v>0</v>
      </c>
      <c r="K130" s="219"/>
      <c r="L130" s="43"/>
      <c r="M130" s="220" t="s">
        <v>1</v>
      </c>
      <c r="N130" s="221" t="s">
        <v>38</v>
      </c>
      <c r="O130" s="90"/>
      <c r="P130" s="222">
        <f>O130*H130</f>
        <v>0</v>
      </c>
      <c r="Q130" s="222">
        <v>0</v>
      </c>
      <c r="R130" s="222">
        <f>Q130*H130</f>
        <v>0</v>
      </c>
      <c r="S130" s="222">
        <v>0.28999999999999998</v>
      </c>
      <c r="T130" s="223">
        <f>S130*H130</f>
        <v>22.039999999999999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131</v>
      </c>
      <c r="AT130" s="224" t="s">
        <v>127</v>
      </c>
      <c r="AU130" s="224" t="s">
        <v>83</v>
      </c>
      <c r="AY130" s="16" t="s">
        <v>125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78</v>
      </c>
      <c r="BK130" s="225">
        <f>ROUND(I130*H130,2)</f>
        <v>0</v>
      </c>
      <c r="BL130" s="16" t="s">
        <v>131</v>
      </c>
      <c r="BM130" s="224" t="s">
        <v>142</v>
      </c>
    </row>
    <row r="131" s="13" customFormat="1">
      <c r="A131" s="13"/>
      <c r="B131" s="226"/>
      <c r="C131" s="227"/>
      <c r="D131" s="228" t="s">
        <v>133</v>
      </c>
      <c r="E131" s="229" t="s">
        <v>1</v>
      </c>
      <c r="F131" s="230" t="s">
        <v>134</v>
      </c>
      <c r="G131" s="227"/>
      <c r="H131" s="231">
        <v>76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133</v>
      </c>
      <c r="AU131" s="237" t="s">
        <v>83</v>
      </c>
      <c r="AV131" s="13" t="s">
        <v>83</v>
      </c>
      <c r="AW131" s="13" t="s">
        <v>30</v>
      </c>
      <c r="AX131" s="13" t="s">
        <v>78</v>
      </c>
      <c r="AY131" s="237" t="s">
        <v>125</v>
      </c>
    </row>
    <row r="132" s="2" customFormat="1" ht="24.15" customHeight="1">
      <c r="A132" s="37"/>
      <c r="B132" s="38"/>
      <c r="C132" s="212" t="s">
        <v>131</v>
      </c>
      <c r="D132" s="212" t="s">
        <v>127</v>
      </c>
      <c r="E132" s="213" t="s">
        <v>143</v>
      </c>
      <c r="F132" s="214" t="s">
        <v>144</v>
      </c>
      <c r="G132" s="215" t="s">
        <v>130</v>
      </c>
      <c r="H132" s="216">
        <v>381</v>
      </c>
      <c r="I132" s="217"/>
      <c r="J132" s="218">
        <f>ROUND(I132*H132,2)</f>
        <v>0</v>
      </c>
      <c r="K132" s="219"/>
      <c r="L132" s="43"/>
      <c r="M132" s="220" t="s">
        <v>1</v>
      </c>
      <c r="N132" s="221" t="s">
        <v>38</v>
      </c>
      <c r="O132" s="90"/>
      <c r="P132" s="222">
        <f>O132*H132</f>
        <v>0</v>
      </c>
      <c r="Q132" s="222">
        <v>0</v>
      </c>
      <c r="R132" s="222">
        <f>Q132*H132</f>
        <v>0</v>
      </c>
      <c r="S132" s="222">
        <v>0.28999999999999998</v>
      </c>
      <c r="T132" s="223">
        <f>S132*H132</f>
        <v>110.49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4" t="s">
        <v>131</v>
      </c>
      <c r="AT132" s="224" t="s">
        <v>127</v>
      </c>
      <c r="AU132" s="224" t="s">
        <v>83</v>
      </c>
      <c r="AY132" s="16" t="s">
        <v>125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78</v>
      </c>
      <c r="BK132" s="225">
        <f>ROUND(I132*H132,2)</f>
        <v>0</v>
      </c>
      <c r="BL132" s="16" t="s">
        <v>131</v>
      </c>
      <c r="BM132" s="224" t="s">
        <v>145</v>
      </c>
    </row>
    <row r="133" s="13" customFormat="1">
      <c r="A133" s="13"/>
      <c r="B133" s="226"/>
      <c r="C133" s="227"/>
      <c r="D133" s="228" t="s">
        <v>133</v>
      </c>
      <c r="E133" s="229" t="s">
        <v>1</v>
      </c>
      <c r="F133" s="230" t="s">
        <v>138</v>
      </c>
      <c r="G133" s="227"/>
      <c r="H133" s="231">
        <v>381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133</v>
      </c>
      <c r="AU133" s="237" t="s">
        <v>83</v>
      </c>
      <c r="AV133" s="13" t="s">
        <v>83</v>
      </c>
      <c r="AW133" s="13" t="s">
        <v>30</v>
      </c>
      <c r="AX133" s="13" t="s">
        <v>78</v>
      </c>
      <c r="AY133" s="237" t="s">
        <v>125</v>
      </c>
    </row>
    <row r="134" s="2" customFormat="1" ht="24.15" customHeight="1">
      <c r="A134" s="37"/>
      <c r="B134" s="38"/>
      <c r="C134" s="212" t="s">
        <v>146</v>
      </c>
      <c r="D134" s="212" t="s">
        <v>127</v>
      </c>
      <c r="E134" s="213" t="s">
        <v>147</v>
      </c>
      <c r="F134" s="214" t="s">
        <v>148</v>
      </c>
      <c r="G134" s="215" t="s">
        <v>130</v>
      </c>
      <c r="H134" s="216">
        <v>423</v>
      </c>
      <c r="I134" s="217"/>
      <c r="J134" s="218">
        <f>ROUND(I134*H134,2)</f>
        <v>0</v>
      </c>
      <c r="K134" s="219"/>
      <c r="L134" s="43"/>
      <c r="M134" s="220" t="s">
        <v>1</v>
      </c>
      <c r="N134" s="221" t="s">
        <v>38</v>
      </c>
      <c r="O134" s="90"/>
      <c r="P134" s="222">
        <f>O134*H134</f>
        <v>0</v>
      </c>
      <c r="Q134" s="222">
        <v>0</v>
      </c>
      <c r="R134" s="222">
        <f>Q134*H134</f>
        <v>0</v>
      </c>
      <c r="S134" s="222">
        <v>0.44</v>
      </c>
      <c r="T134" s="223">
        <f>S134*H134</f>
        <v>186.12000000000001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4" t="s">
        <v>131</v>
      </c>
      <c r="AT134" s="224" t="s">
        <v>127</v>
      </c>
      <c r="AU134" s="224" t="s">
        <v>83</v>
      </c>
      <c r="AY134" s="16" t="s">
        <v>125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78</v>
      </c>
      <c r="BK134" s="225">
        <f>ROUND(I134*H134,2)</f>
        <v>0</v>
      </c>
      <c r="BL134" s="16" t="s">
        <v>131</v>
      </c>
      <c r="BM134" s="224" t="s">
        <v>149</v>
      </c>
    </row>
    <row r="135" s="13" customFormat="1">
      <c r="A135" s="13"/>
      <c r="B135" s="226"/>
      <c r="C135" s="227"/>
      <c r="D135" s="228" t="s">
        <v>133</v>
      </c>
      <c r="E135" s="229" t="s">
        <v>1</v>
      </c>
      <c r="F135" s="230" t="s">
        <v>150</v>
      </c>
      <c r="G135" s="227"/>
      <c r="H135" s="231">
        <v>423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133</v>
      </c>
      <c r="AU135" s="237" t="s">
        <v>83</v>
      </c>
      <c r="AV135" s="13" t="s">
        <v>83</v>
      </c>
      <c r="AW135" s="13" t="s">
        <v>30</v>
      </c>
      <c r="AX135" s="13" t="s">
        <v>78</v>
      </c>
      <c r="AY135" s="237" t="s">
        <v>125</v>
      </c>
    </row>
    <row r="136" s="2" customFormat="1" ht="24.15" customHeight="1">
      <c r="A136" s="37"/>
      <c r="B136" s="38"/>
      <c r="C136" s="212" t="s">
        <v>151</v>
      </c>
      <c r="D136" s="212" t="s">
        <v>127</v>
      </c>
      <c r="E136" s="213" t="s">
        <v>152</v>
      </c>
      <c r="F136" s="214" t="s">
        <v>153</v>
      </c>
      <c r="G136" s="215" t="s">
        <v>130</v>
      </c>
      <c r="H136" s="216">
        <v>423</v>
      </c>
      <c r="I136" s="217"/>
      <c r="J136" s="218">
        <f>ROUND(I136*H136,2)</f>
        <v>0</v>
      </c>
      <c r="K136" s="219"/>
      <c r="L136" s="43"/>
      <c r="M136" s="220" t="s">
        <v>1</v>
      </c>
      <c r="N136" s="221" t="s">
        <v>38</v>
      </c>
      <c r="O136" s="90"/>
      <c r="P136" s="222">
        <f>O136*H136</f>
        <v>0</v>
      </c>
      <c r="Q136" s="222">
        <v>0</v>
      </c>
      <c r="R136" s="222">
        <f>Q136*H136</f>
        <v>0</v>
      </c>
      <c r="S136" s="222">
        <v>0.22</v>
      </c>
      <c r="T136" s="223">
        <f>S136*H136</f>
        <v>93.060000000000002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4" t="s">
        <v>131</v>
      </c>
      <c r="AT136" s="224" t="s">
        <v>127</v>
      </c>
      <c r="AU136" s="224" t="s">
        <v>83</v>
      </c>
      <c r="AY136" s="16" t="s">
        <v>125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78</v>
      </c>
      <c r="BK136" s="225">
        <f>ROUND(I136*H136,2)</f>
        <v>0</v>
      </c>
      <c r="BL136" s="16" t="s">
        <v>131</v>
      </c>
      <c r="BM136" s="224" t="s">
        <v>154</v>
      </c>
    </row>
    <row r="137" s="13" customFormat="1">
      <c r="A137" s="13"/>
      <c r="B137" s="226"/>
      <c r="C137" s="227"/>
      <c r="D137" s="228" t="s">
        <v>133</v>
      </c>
      <c r="E137" s="229" t="s">
        <v>1</v>
      </c>
      <c r="F137" s="230" t="s">
        <v>150</v>
      </c>
      <c r="G137" s="227"/>
      <c r="H137" s="231">
        <v>423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133</v>
      </c>
      <c r="AU137" s="237" t="s">
        <v>83</v>
      </c>
      <c r="AV137" s="13" t="s">
        <v>83</v>
      </c>
      <c r="AW137" s="13" t="s">
        <v>30</v>
      </c>
      <c r="AX137" s="13" t="s">
        <v>78</v>
      </c>
      <c r="AY137" s="237" t="s">
        <v>125</v>
      </c>
    </row>
    <row r="138" s="2" customFormat="1" ht="33" customHeight="1">
      <c r="A138" s="37"/>
      <c r="B138" s="38"/>
      <c r="C138" s="212" t="s">
        <v>155</v>
      </c>
      <c r="D138" s="212" t="s">
        <v>127</v>
      </c>
      <c r="E138" s="213" t="s">
        <v>156</v>
      </c>
      <c r="F138" s="214" t="s">
        <v>157</v>
      </c>
      <c r="G138" s="215" t="s">
        <v>130</v>
      </c>
      <c r="H138" s="216">
        <v>87</v>
      </c>
      <c r="I138" s="217"/>
      <c r="J138" s="218">
        <f>ROUND(I138*H138,2)</f>
        <v>0</v>
      </c>
      <c r="K138" s="219"/>
      <c r="L138" s="43"/>
      <c r="M138" s="220" t="s">
        <v>1</v>
      </c>
      <c r="N138" s="221" t="s">
        <v>38</v>
      </c>
      <c r="O138" s="90"/>
      <c r="P138" s="222">
        <f>O138*H138</f>
        <v>0</v>
      </c>
      <c r="Q138" s="222">
        <v>0</v>
      </c>
      <c r="R138" s="222">
        <f>Q138*H138</f>
        <v>0</v>
      </c>
      <c r="S138" s="222">
        <v>0.57999999999999996</v>
      </c>
      <c r="T138" s="223">
        <f>S138*H138</f>
        <v>50.459999999999994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131</v>
      </c>
      <c r="AT138" s="224" t="s">
        <v>127</v>
      </c>
      <c r="AU138" s="224" t="s">
        <v>83</v>
      </c>
      <c r="AY138" s="16" t="s">
        <v>125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78</v>
      </c>
      <c r="BK138" s="225">
        <f>ROUND(I138*H138,2)</f>
        <v>0</v>
      </c>
      <c r="BL138" s="16" t="s">
        <v>131</v>
      </c>
      <c r="BM138" s="224" t="s">
        <v>158</v>
      </c>
    </row>
    <row r="139" s="2" customFormat="1" ht="24.15" customHeight="1">
      <c r="A139" s="37"/>
      <c r="B139" s="38"/>
      <c r="C139" s="212" t="s">
        <v>159</v>
      </c>
      <c r="D139" s="212" t="s">
        <v>127</v>
      </c>
      <c r="E139" s="213" t="s">
        <v>160</v>
      </c>
      <c r="F139" s="214" t="s">
        <v>161</v>
      </c>
      <c r="G139" s="215" t="s">
        <v>130</v>
      </c>
      <c r="H139" s="216">
        <v>87</v>
      </c>
      <c r="I139" s="217"/>
      <c r="J139" s="218">
        <f>ROUND(I139*H139,2)</f>
        <v>0</v>
      </c>
      <c r="K139" s="219"/>
      <c r="L139" s="43"/>
      <c r="M139" s="220" t="s">
        <v>1</v>
      </c>
      <c r="N139" s="221" t="s">
        <v>38</v>
      </c>
      <c r="O139" s="90"/>
      <c r="P139" s="222">
        <f>O139*H139</f>
        <v>0</v>
      </c>
      <c r="Q139" s="222">
        <v>0</v>
      </c>
      <c r="R139" s="222">
        <f>Q139*H139</f>
        <v>0</v>
      </c>
      <c r="S139" s="222">
        <v>0.22</v>
      </c>
      <c r="T139" s="223">
        <f>S139*H139</f>
        <v>19.140000000000001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131</v>
      </c>
      <c r="AT139" s="224" t="s">
        <v>127</v>
      </c>
      <c r="AU139" s="224" t="s">
        <v>83</v>
      </c>
      <c r="AY139" s="16" t="s">
        <v>125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78</v>
      </c>
      <c r="BK139" s="225">
        <f>ROUND(I139*H139,2)</f>
        <v>0</v>
      </c>
      <c r="BL139" s="16" t="s">
        <v>131</v>
      </c>
      <c r="BM139" s="224" t="s">
        <v>162</v>
      </c>
    </row>
    <row r="140" s="13" customFormat="1">
      <c r="A140" s="13"/>
      <c r="B140" s="226"/>
      <c r="C140" s="227"/>
      <c r="D140" s="228" t="s">
        <v>133</v>
      </c>
      <c r="E140" s="229" t="s">
        <v>1</v>
      </c>
      <c r="F140" s="230" t="s">
        <v>163</v>
      </c>
      <c r="G140" s="227"/>
      <c r="H140" s="231">
        <v>87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133</v>
      </c>
      <c r="AU140" s="237" t="s">
        <v>83</v>
      </c>
      <c r="AV140" s="13" t="s">
        <v>83</v>
      </c>
      <c r="AW140" s="13" t="s">
        <v>30</v>
      </c>
      <c r="AX140" s="13" t="s">
        <v>78</v>
      </c>
      <c r="AY140" s="237" t="s">
        <v>125</v>
      </c>
    </row>
    <row r="141" s="2" customFormat="1" ht="16.5" customHeight="1">
      <c r="A141" s="37"/>
      <c r="B141" s="38"/>
      <c r="C141" s="212" t="s">
        <v>164</v>
      </c>
      <c r="D141" s="212" t="s">
        <v>127</v>
      </c>
      <c r="E141" s="213" t="s">
        <v>165</v>
      </c>
      <c r="F141" s="214" t="s">
        <v>166</v>
      </c>
      <c r="G141" s="215" t="s">
        <v>167</v>
      </c>
      <c r="H141" s="216">
        <v>207</v>
      </c>
      <c r="I141" s="217"/>
      <c r="J141" s="218">
        <f>ROUND(I141*H141,2)</f>
        <v>0</v>
      </c>
      <c r="K141" s="219"/>
      <c r="L141" s="43"/>
      <c r="M141" s="220" t="s">
        <v>1</v>
      </c>
      <c r="N141" s="221" t="s">
        <v>38</v>
      </c>
      <c r="O141" s="90"/>
      <c r="P141" s="222">
        <f>O141*H141</f>
        <v>0</v>
      </c>
      <c r="Q141" s="222">
        <v>0</v>
      </c>
      <c r="R141" s="222">
        <f>Q141*H141</f>
        <v>0</v>
      </c>
      <c r="S141" s="222">
        <v>0.23000000000000001</v>
      </c>
      <c r="T141" s="223">
        <f>S141*H141</f>
        <v>47.609999999999999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4" t="s">
        <v>131</v>
      </c>
      <c r="AT141" s="224" t="s">
        <v>127</v>
      </c>
      <c r="AU141" s="224" t="s">
        <v>83</v>
      </c>
      <c r="AY141" s="16" t="s">
        <v>125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6" t="s">
        <v>78</v>
      </c>
      <c r="BK141" s="225">
        <f>ROUND(I141*H141,2)</f>
        <v>0</v>
      </c>
      <c r="BL141" s="16" t="s">
        <v>131</v>
      </c>
      <c r="BM141" s="224" t="s">
        <v>168</v>
      </c>
    </row>
    <row r="142" s="13" customFormat="1">
      <c r="A142" s="13"/>
      <c r="B142" s="226"/>
      <c r="C142" s="227"/>
      <c r="D142" s="228" t="s">
        <v>133</v>
      </c>
      <c r="E142" s="229" t="s">
        <v>1</v>
      </c>
      <c r="F142" s="230" t="s">
        <v>169</v>
      </c>
      <c r="G142" s="227"/>
      <c r="H142" s="231">
        <v>207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133</v>
      </c>
      <c r="AU142" s="237" t="s">
        <v>83</v>
      </c>
      <c r="AV142" s="13" t="s">
        <v>83</v>
      </c>
      <c r="AW142" s="13" t="s">
        <v>30</v>
      </c>
      <c r="AX142" s="13" t="s">
        <v>78</v>
      </c>
      <c r="AY142" s="237" t="s">
        <v>125</v>
      </c>
    </row>
    <row r="143" s="2" customFormat="1" ht="16.5" customHeight="1">
      <c r="A143" s="37"/>
      <c r="B143" s="38"/>
      <c r="C143" s="212" t="s">
        <v>170</v>
      </c>
      <c r="D143" s="212" t="s">
        <v>127</v>
      </c>
      <c r="E143" s="213" t="s">
        <v>171</v>
      </c>
      <c r="F143" s="214" t="s">
        <v>172</v>
      </c>
      <c r="G143" s="215" t="s">
        <v>167</v>
      </c>
      <c r="H143" s="216">
        <v>35</v>
      </c>
      <c r="I143" s="217"/>
      <c r="J143" s="218">
        <f>ROUND(I143*H143,2)</f>
        <v>0</v>
      </c>
      <c r="K143" s="219"/>
      <c r="L143" s="43"/>
      <c r="M143" s="220" t="s">
        <v>1</v>
      </c>
      <c r="N143" s="221" t="s">
        <v>38</v>
      </c>
      <c r="O143" s="90"/>
      <c r="P143" s="222">
        <f>O143*H143</f>
        <v>0</v>
      </c>
      <c r="Q143" s="222">
        <v>0</v>
      </c>
      <c r="R143" s="222">
        <f>Q143*H143</f>
        <v>0</v>
      </c>
      <c r="S143" s="222">
        <v>0.28999999999999998</v>
      </c>
      <c r="T143" s="223">
        <f>S143*H143</f>
        <v>10.149999999999999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4" t="s">
        <v>131</v>
      </c>
      <c r="AT143" s="224" t="s">
        <v>127</v>
      </c>
      <c r="AU143" s="224" t="s">
        <v>83</v>
      </c>
      <c r="AY143" s="16" t="s">
        <v>125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6" t="s">
        <v>78</v>
      </c>
      <c r="BK143" s="225">
        <f>ROUND(I143*H143,2)</f>
        <v>0</v>
      </c>
      <c r="BL143" s="16" t="s">
        <v>131</v>
      </c>
      <c r="BM143" s="224" t="s">
        <v>173</v>
      </c>
    </row>
    <row r="144" s="13" customFormat="1">
      <c r="A144" s="13"/>
      <c r="B144" s="226"/>
      <c r="C144" s="227"/>
      <c r="D144" s="228" t="s">
        <v>133</v>
      </c>
      <c r="E144" s="229" t="s">
        <v>1</v>
      </c>
      <c r="F144" s="230" t="s">
        <v>174</v>
      </c>
      <c r="G144" s="227"/>
      <c r="H144" s="231">
        <v>35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133</v>
      </c>
      <c r="AU144" s="237" t="s">
        <v>83</v>
      </c>
      <c r="AV144" s="13" t="s">
        <v>83</v>
      </c>
      <c r="AW144" s="13" t="s">
        <v>30</v>
      </c>
      <c r="AX144" s="13" t="s">
        <v>78</v>
      </c>
      <c r="AY144" s="237" t="s">
        <v>125</v>
      </c>
    </row>
    <row r="145" s="2" customFormat="1" ht="16.5" customHeight="1">
      <c r="A145" s="37"/>
      <c r="B145" s="38"/>
      <c r="C145" s="212" t="s">
        <v>175</v>
      </c>
      <c r="D145" s="212" t="s">
        <v>127</v>
      </c>
      <c r="E145" s="213" t="s">
        <v>176</v>
      </c>
      <c r="F145" s="214" t="s">
        <v>177</v>
      </c>
      <c r="G145" s="215" t="s">
        <v>167</v>
      </c>
      <c r="H145" s="216">
        <v>149</v>
      </c>
      <c r="I145" s="217"/>
      <c r="J145" s="218">
        <f>ROUND(I145*H145,2)</f>
        <v>0</v>
      </c>
      <c r="K145" s="219"/>
      <c r="L145" s="43"/>
      <c r="M145" s="220" t="s">
        <v>1</v>
      </c>
      <c r="N145" s="221" t="s">
        <v>38</v>
      </c>
      <c r="O145" s="90"/>
      <c r="P145" s="222">
        <f>O145*H145</f>
        <v>0</v>
      </c>
      <c r="Q145" s="222">
        <v>0</v>
      </c>
      <c r="R145" s="222">
        <f>Q145*H145</f>
        <v>0</v>
      </c>
      <c r="S145" s="222">
        <v>0.20499999999999999</v>
      </c>
      <c r="T145" s="223">
        <f>S145*H145</f>
        <v>30.544999999999998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4" t="s">
        <v>131</v>
      </c>
      <c r="AT145" s="224" t="s">
        <v>127</v>
      </c>
      <c r="AU145" s="224" t="s">
        <v>83</v>
      </c>
      <c r="AY145" s="16" t="s">
        <v>125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6" t="s">
        <v>78</v>
      </c>
      <c r="BK145" s="225">
        <f>ROUND(I145*H145,2)</f>
        <v>0</v>
      </c>
      <c r="BL145" s="16" t="s">
        <v>131</v>
      </c>
      <c r="BM145" s="224" t="s">
        <v>178</v>
      </c>
    </row>
    <row r="146" s="13" customFormat="1">
      <c r="A146" s="13"/>
      <c r="B146" s="226"/>
      <c r="C146" s="227"/>
      <c r="D146" s="228" t="s">
        <v>133</v>
      </c>
      <c r="E146" s="229" t="s">
        <v>1</v>
      </c>
      <c r="F146" s="230" t="s">
        <v>179</v>
      </c>
      <c r="G146" s="227"/>
      <c r="H146" s="231">
        <v>149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133</v>
      </c>
      <c r="AU146" s="237" t="s">
        <v>83</v>
      </c>
      <c r="AV146" s="13" t="s">
        <v>83</v>
      </c>
      <c r="AW146" s="13" t="s">
        <v>30</v>
      </c>
      <c r="AX146" s="13" t="s">
        <v>78</v>
      </c>
      <c r="AY146" s="237" t="s">
        <v>125</v>
      </c>
    </row>
    <row r="147" s="2" customFormat="1" ht="16.5" customHeight="1">
      <c r="A147" s="37"/>
      <c r="B147" s="38"/>
      <c r="C147" s="212" t="s">
        <v>180</v>
      </c>
      <c r="D147" s="212" t="s">
        <v>127</v>
      </c>
      <c r="E147" s="213" t="s">
        <v>181</v>
      </c>
      <c r="F147" s="214" t="s">
        <v>182</v>
      </c>
      <c r="G147" s="215" t="s">
        <v>167</v>
      </c>
      <c r="H147" s="216">
        <v>20</v>
      </c>
      <c r="I147" s="217"/>
      <c r="J147" s="218">
        <f>ROUND(I147*H147,2)</f>
        <v>0</v>
      </c>
      <c r="K147" s="219"/>
      <c r="L147" s="43"/>
      <c r="M147" s="220" t="s">
        <v>1</v>
      </c>
      <c r="N147" s="221" t="s">
        <v>38</v>
      </c>
      <c r="O147" s="90"/>
      <c r="P147" s="222">
        <f>O147*H147</f>
        <v>0</v>
      </c>
      <c r="Q147" s="222">
        <v>0</v>
      </c>
      <c r="R147" s="222">
        <f>Q147*H147</f>
        <v>0</v>
      </c>
      <c r="S147" s="222">
        <v>0.11500000000000001</v>
      </c>
      <c r="T147" s="223">
        <f>S147*H147</f>
        <v>2.3000000000000003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131</v>
      </c>
      <c r="AT147" s="224" t="s">
        <v>127</v>
      </c>
      <c r="AU147" s="224" t="s">
        <v>83</v>
      </c>
      <c r="AY147" s="16" t="s">
        <v>125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78</v>
      </c>
      <c r="BK147" s="225">
        <f>ROUND(I147*H147,2)</f>
        <v>0</v>
      </c>
      <c r="BL147" s="16" t="s">
        <v>131</v>
      </c>
      <c r="BM147" s="224" t="s">
        <v>183</v>
      </c>
    </row>
    <row r="148" s="13" customFormat="1">
      <c r="A148" s="13"/>
      <c r="B148" s="226"/>
      <c r="C148" s="227"/>
      <c r="D148" s="228" t="s">
        <v>133</v>
      </c>
      <c r="E148" s="229" t="s">
        <v>1</v>
      </c>
      <c r="F148" s="230" t="s">
        <v>184</v>
      </c>
      <c r="G148" s="227"/>
      <c r="H148" s="231">
        <v>20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133</v>
      </c>
      <c r="AU148" s="237" t="s">
        <v>83</v>
      </c>
      <c r="AV148" s="13" t="s">
        <v>83</v>
      </c>
      <c r="AW148" s="13" t="s">
        <v>30</v>
      </c>
      <c r="AX148" s="13" t="s">
        <v>78</v>
      </c>
      <c r="AY148" s="237" t="s">
        <v>125</v>
      </c>
    </row>
    <row r="149" s="2" customFormat="1" ht="16.5" customHeight="1">
      <c r="A149" s="37"/>
      <c r="B149" s="38"/>
      <c r="C149" s="212" t="s">
        <v>185</v>
      </c>
      <c r="D149" s="212" t="s">
        <v>127</v>
      </c>
      <c r="E149" s="213" t="s">
        <v>186</v>
      </c>
      <c r="F149" s="214" t="s">
        <v>187</v>
      </c>
      <c r="G149" s="215" t="s">
        <v>167</v>
      </c>
      <c r="H149" s="216">
        <v>9</v>
      </c>
      <c r="I149" s="217"/>
      <c r="J149" s="218">
        <f>ROUND(I149*H149,2)</f>
        <v>0</v>
      </c>
      <c r="K149" s="219"/>
      <c r="L149" s="43"/>
      <c r="M149" s="220" t="s">
        <v>1</v>
      </c>
      <c r="N149" s="221" t="s">
        <v>38</v>
      </c>
      <c r="O149" s="90"/>
      <c r="P149" s="222">
        <f>O149*H149</f>
        <v>0</v>
      </c>
      <c r="Q149" s="222">
        <v>0</v>
      </c>
      <c r="R149" s="222">
        <f>Q149*H149</f>
        <v>0</v>
      </c>
      <c r="S149" s="222">
        <v>0.040000000000000001</v>
      </c>
      <c r="T149" s="223">
        <f>S149*H149</f>
        <v>0.35999999999999999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131</v>
      </c>
      <c r="AT149" s="224" t="s">
        <v>127</v>
      </c>
      <c r="AU149" s="224" t="s">
        <v>83</v>
      </c>
      <c r="AY149" s="16" t="s">
        <v>125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78</v>
      </c>
      <c r="BK149" s="225">
        <f>ROUND(I149*H149,2)</f>
        <v>0</v>
      </c>
      <c r="BL149" s="16" t="s">
        <v>131</v>
      </c>
      <c r="BM149" s="224" t="s">
        <v>188</v>
      </c>
    </row>
    <row r="150" s="13" customFormat="1">
      <c r="A150" s="13"/>
      <c r="B150" s="226"/>
      <c r="C150" s="227"/>
      <c r="D150" s="228" t="s">
        <v>133</v>
      </c>
      <c r="E150" s="229" t="s">
        <v>1</v>
      </c>
      <c r="F150" s="230" t="s">
        <v>189</v>
      </c>
      <c r="G150" s="227"/>
      <c r="H150" s="231">
        <v>9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133</v>
      </c>
      <c r="AU150" s="237" t="s">
        <v>83</v>
      </c>
      <c r="AV150" s="13" t="s">
        <v>83</v>
      </c>
      <c r="AW150" s="13" t="s">
        <v>30</v>
      </c>
      <c r="AX150" s="13" t="s">
        <v>78</v>
      </c>
      <c r="AY150" s="237" t="s">
        <v>125</v>
      </c>
    </row>
    <row r="151" s="2" customFormat="1" ht="33" customHeight="1">
      <c r="A151" s="37"/>
      <c r="B151" s="38"/>
      <c r="C151" s="212" t="s">
        <v>190</v>
      </c>
      <c r="D151" s="212" t="s">
        <v>127</v>
      </c>
      <c r="E151" s="213" t="s">
        <v>191</v>
      </c>
      <c r="F151" s="214" t="s">
        <v>192</v>
      </c>
      <c r="G151" s="215" t="s">
        <v>193</v>
      </c>
      <c r="H151" s="216">
        <v>140.40000000000001</v>
      </c>
      <c r="I151" s="217"/>
      <c r="J151" s="218">
        <f>ROUND(I151*H151,2)</f>
        <v>0</v>
      </c>
      <c r="K151" s="219"/>
      <c r="L151" s="43"/>
      <c r="M151" s="220" t="s">
        <v>1</v>
      </c>
      <c r="N151" s="221" t="s">
        <v>38</v>
      </c>
      <c r="O151" s="90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4" t="s">
        <v>131</v>
      </c>
      <c r="AT151" s="224" t="s">
        <v>127</v>
      </c>
      <c r="AU151" s="224" t="s">
        <v>83</v>
      </c>
      <c r="AY151" s="16" t="s">
        <v>125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78</v>
      </c>
      <c r="BK151" s="225">
        <f>ROUND(I151*H151,2)</f>
        <v>0</v>
      </c>
      <c r="BL151" s="16" t="s">
        <v>131</v>
      </c>
      <c r="BM151" s="224" t="s">
        <v>194</v>
      </c>
    </row>
    <row r="152" s="13" customFormat="1">
      <c r="A152" s="13"/>
      <c r="B152" s="226"/>
      <c r="C152" s="227"/>
      <c r="D152" s="228" t="s">
        <v>133</v>
      </c>
      <c r="E152" s="229" t="s">
        <v>1</v>
      </c>
      <c r="F152" s="230" t="s">
        <v>195</v>
      </c>
      <c r="G152" s="227"/>
      <c r="H152" s="231">
        <v>37.200000000000003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133</v>
      </c>
      <c r="AU152" s="237" t="s">
        <v>83</v>
      </c>
      <c r="AV152" s="13" t="s">
        <v>83</v>
      </c>
      <c r="AW152" s="13" t="s">
        <v>30</v>
      </c>
      <c r="AX152" s="13" t="s">
        <v>73</v>
      </c>
      <c r="AY152" s="237" t="s">
        <v>125</v>
      </c>
    </row>
    <row r="153" s="13" customFormat="1">
      <c r="A153" s="13"/>
      <c r="B153" s="226"/>
      <c r="C153" s="227"/>
      <c r="D153" s="228" t="s">
        <v>133</v>
      </c>
      <c r="E153" s="229" t="s">
        <v>1</v>
      </c>
      <c r="F153" s="230" t="s">
        <v>196</v>
      </c>
      <c r="G153" s="227"/>
      <c r="H153" s="231">
        <v>103.2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133</v>
      </c>
      <c r="AU153" s="237" t="s">
        <v>83</v>
      </c>
      <c r="AV153" s="13" t="s">
        <v>83</v>
      </c>
      <c r="AW153" s="13" t="s">
        <v>30</v>
      </c>
      <c r="AX153" s="13" t="s">
        <v>73</v>
      </c>
      <c r="AY153" s="237" t="s">
        <v>125</v>
      </c>
    </row>
    <row r="154" s="14" customFormat="1">
      <c r="A154" s="14"/>
      <c r="B154" s="238"/>
      <c r="C154" s="239"/>
      <c r="D154" s="228" t="s">
        <v>133</v>
      </c>
      <c r="E154" s="240" t="s">
        <v>1</v>
      </c>
      <c r="F154" s="241" t="s">
        <v>197</v>
      </c>
      <c r="G154" s="239"/>
      <c r="H154" s="242">
        <v>140.40000000000001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133</v>
      </c>
      <c r="AU154" s="248" t="s">
        <v>83</v>
      </c>
      <c r="AV154" s="14" t="s">
        <v>131</v>
      </c>
      <c r="AW154" s="14" t="s">
        <v>30</v>
      </c>
      <c r="AX154" s="14" t="s">
        <v>78</v>
      </c>
      <c r="AY154" s="248" t="s">
        <v>125</v>
      </c>
    </row>
    <row r="155" s="2" customFormat="1" ht="37.8" customHeight="1">
      <c r="A155" s="37"/>
      <c r="B155" s="38"/>
      <c r="C155" s="212" t="s">
        <v>8</v>
      </c>
      <c r="D155" s="212" t="s">
        <v>127</v>
      </c>
      <c r="E155" s="213" t="s">
        <v>198</v>
      </c>
      <c r="F155" s="214" t="s">
        <v>199</v>
      </c>
      <c r="G155" s="215" t="s">
        <v>193</v>
      </c>
      <c r="H155" s="216">
        <v>140.40000000000001</v>
      </c>
      <c r="I155" s="217"/>
      <c r="J155" s="218">
        <f>ROUND(I155*H155,2)</f>
        <v>0</v>
      </c>
      <c r="K155" s="219"/>
      <c r="L155" s="43"/>
      <c r="M155" s="220" t="s">
        <v>1</v>
      </c>
      <c r="N155" s="221" t="s">
        <v>38</v>
      </c>
      <c r="O155" s="90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4" t="s">
        <v>131</v>
      </c>
      <c r="AT155" s="224" t="s">
        <v>127</v>
      </c>
      <c r="AU155" s="224" t="s">
        <v>83</v>
      </c>
      <c r="AY155" s="16" t="s">
        <v>125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6" t="s">
        <v>78</v>
      </c>
      <c r="BK155" s="225">
        <f>ROUND(I155*H155,2)</f>
        <v>0</v>
      </c>
      <c r="BL155" s="16" t="s">
        <v>131</v>
      </c>
      <c r="BM155" s="224" t="s">
        <v>200</v>
      </c>
    </row>
    <row r="156" s="2" customFormat="1" ht="33" customHeight="1">
      <c r="A156" s="37"/>
      <c r="B156" s="38"/>
      <c r="C156" s="212" t="s">
        <v>201</v>
      </c>
      <c r="D156" s="212" t="s">
        <v>127</v>
      </c>
      <c r="E156" s="213" t="s">
        <v>202</v>
      </c>
      <c r="F156" s="214" t="s">
        <v>203</v>
      </c>
      <c r="G156" s="215" t="s">
        <v>204</v>
      </c>
      <c r="H156" s="216">
        <v>266.75999999999999</v>
      </c>
      <c r="I156" s="217"/>
      <c r="J156" s="218">
        <f>ROUND(I156*H156,2)</f>
        <v>0</v>
      </c>
      <c r="K156" s="219"/>
      <c r="L156" s="43"/>
      <c r="M156" s="220" t="s">
        <v>1</v>
      </c>
      <c r="N156" s="221" t="s">
        <v>38</v>
      </c>
      <c r="O156" s="90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131</v>
      </c>
      <c r="AT156" s="224" t="s">
        <v>127</v>
      </c>
      <c r="AU156" s="224" t="s">
        <v>83</v>
      </c>
      <c r="AY156" s="16" t="s">
        <v>125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78</v>
      </c>
      <c r="BK156" s="225">
        <f>ROUND(I156*H156,2)</f>
        <v>0</v>
      </c>
      <c r="BL156" s="16" t="s">
        <v>131</v>
      </c>
      <c r="BM156" s="224" t="s">
        <v>205</v>
      </c>
    </row>
    <row r="157" s="13" customFormat="1">
      <c r="A157" s="13"/>
      <c r="B157" s="226"/>
      <c r="C157" s="227"/>
      <c r="D157" s="228" t="s">
        <v>133</v>
      </c>
      <c r="E157" s="229" t="s">
        <v>1</v>
      </c>
      <c r="F157" s="230" t="s">
        <v>206</v>
      </c>
      <c r="G157" s="227"/>
      <c r="H157" s="231">
        <v>266.75999999999999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133</v>
      </c>
      <c r="AU157" s="237" t="s">
        <v>83</v>
      </c>
      <c r="AV157" s="13" t="s">
        <v>83</v>
      </c>
      <c r="AW157" s="13" t="s">
        <v>30</v>
      </c>
      <c r="AX157" s="13" t="s">
        <v>78</v>
      </c>
      <c r="AY157" s="237" t="s">
        <v>125</v>
      </c>
    </row>
    <row r="158" s="2" customFormat="1" ht="24.15" customHeight="1">
      <c r="A158" s="37"/>
      <c r="B158" s="38"/>
      <c r="C158" s="212" t="s">
        <v>207</v>
      </c>
      <c r="D158" s="212" t="s">
        <v>127</v>
      </c>
      <c r="E158" s="213" t="s">
        <v>208</v>
      </c>
      <c r="F158" s="214" t="s">
        <v>209</v>
      </c>
      <c r="G158" s="215" t="s">
        <v>193</v>
      </c>
      <c r="H158" s="216">
        <v>82.560000000000002</v>
      </c>
      <c r="I158" s="217"/>
      <c r="J158" s="218">
        <f>ROUND(I158*H158,2)</f>
        <v>0</v>
      </c>
      <c r="K158" s="219"/>
      <c r="L158" s="43"/>
      <c r="M158" s="220" t="s">
        <v>1</v>
      </c>
      <c r="N158" s="221" t="s">
        <v>38</v>
      </c>
      <c r="O158" s="90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4" t="s">
        <v>131</v>
      </c>
      <c r="AT158" s="224" t="s">
        <v>127</v>
      </c>
      <c r="AU158" s="224" t="s">
        <v>83</v>
      </c>
      <c r="AY158" s="16" t="s">
        <v>125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78</v>
      </c>
      <c r="BK158" s="225">
        <f>ROUND(I158*H158,2)</f>
        <v>0</v>
      </c>
      <c r="BL158" s="16" t="s">
        <v>131</v>
      </c>
      <c r="BM158" s="224" t="s">
        <v>210</v>
      </c>
    </row>
    <row r="159" s="13" customFormat="1">
      <c r="A159" s="13"/>
      <c r="B159" s="226"/>
      <c r="C159" s="227"/>
      <c r="D159" s="228" t="s">
        <v>133</v>
      </c>
      <c r="E159" s="229" t="s">
        <v>1</v>
      </c>
      <c r="F159" s="230" t="s">
        <v>211</v>
      </c>
      <c r="G159" s="227"/>
      <c r="H159" s="231">
        <v>82.560000000000002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133</v>
      </c>
      <c r="AU159" s="237" t="s">
        <v>83</v>
      </c>
      <c r="AV159" s="13" t="s">
        <v>83</v>
      </c>
      <c r="AW159" s="13" t="s">
        <v>30</v>
      </c>
      <c r="AX159" s="13" t="s">
        <v>78</v>
      </c>
      <c r="AY159" s="237" t="s">
        <v>125</v>
      </c>
    </row>
    <row r="160" s="2" customFormat="1" ht="16.5" customHeight="1">
      <c r="A160" s="37"/>
      <c r="B160" s="38"/>
      <c r="C160" s="249" t="s">
        <v>212</v>
      </c>
      <c r="D160" s="249" t="s">
        <v>213</v>
      </c>
      <c r="E160" s="250" t="s">
        <v>214</v>
      </c>
      <c r="F160" s="251" t="s">
        <v>215</v>
      </c>
      <c r="G160" s="252" t="s">
        <v>204</v>
      </c>
      <c r="H160" s="253">
        <v>156.864</v>
      </c>
      <c r="I160" s="254"/>
      <c r="J160" s="255">
        <f>ROUND(I160*H160,2)</f>
        <v>0</v>
      </c>
      <c r="K160" s="256"/>
      <c r="L160" s="257"/>
      <c r="M160" s="258" t="s">
        <v>1</v>
      </c>
      <c r="N160" s="259" t="s">
        <v>38</v>
      </c>
      <c r="O160" s="90"/>
      <c r="P160" s="222">
        <f>O160*H160</f>
        <v>0</v>
      </c>
      <c r="Q160" s="222">
        <v>1</v>
      </c>
      <c r="R160" s="222">
        <f>Q160*H160</f>
        <v>156.864</v>
      </c>
      <c r="S160" s="222">
        <v>0</v>
      </c>
      <c r="T160" s="22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4" t="s">
        <v>159</v>
      </c>
      <c r="AT160" s="224" t="s">
        <v>213</v>
      </c>
      <c r="AU160" s="224" t="s">
        <v>83</v>
      </c>
      <c r="AY160" s="16" t="s">
        <v>125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78</v>
      </c>
      <c r="BK160" s="225">
        <f>ROUND(I160*H160,2)</f>
        <v>0</v>
      </c>
      <c r="BL160" s="16" t="s">
        <v>131</v>
      </c>
      <c r="BM160" s="224" t="s">
        <v>216</v>
      </c>
    </row>
    <row r="161" s="13" customFormat="1">
      <c r="A161" s="13"/>
      <c r="B161" s="226"/>
      <c r="C161" s="227"/>
      <c r="D161" s="228" t="s">
        <v>133</v>
      </c>
      <c r="E161" s="229" t="s">
        <v>1</v>
      </c>
      <c r="F161" s="230" t="s">
        <v>217</v>
      </c>
      <c r="G161" s="227"/>
      <c r="H161" s="231">
        <v>156.864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133</v>
      </c>
      <c r="AU161" s="237" t="s">
        <v>83</v>
      </c>
      <c r="AV161" s="13" t="s">
        <v>83</v>
      </c>
      <c r="AW161" s="13" t="s">
        <v>30</v>
      </c>
      <c r="AX161" s="13" t="s">
        <v>78</v>
      </c>
      <c r="AY161" s="237" t="s">
        <v>125</v>
      </c>
    </row>
    <row r="162" s="2" customFormat="1" ht="24.15" customHeight="1">
      <c r="A162" s="37"/>
      <c r="B162" s="38"/>
      <c r="C162" s="212" t="s">
        <v>218</v>
      </c>
      <c r="D162" s="212" t="s">
        <v>127</v>
      </c>
      <c r="E162" s="213" t="s">
        <v>219</v>
      </c>
      <c r="F162" s="214" t="s">
        <v>220</v>
      </c>
      <c r="G162" s="215" t="s">
        <v>193</v>
      </c>
      <c r="H162" s="216">
        <v>20.640000000000001</v>
      </c>
      <c r="I162" s="217"/>
      <c r="J162" s="218">
        <f>ROUND(I162*H162,2)</f>
        <v>0</v>
      </c>
      <c r="K162" s="219"/>
      <c r="L162" s="43"/>
      <c r="M162" s="220" t="s">
        <v>1</v>
      </c>
      <c r="N162" s="221" t="s">
        <v>38</v>
      </c>
      <c r="O162" s="90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4" t="s">
        <v>131</v>
      </c>
      <c r="AT162" s="224" t="s">
        <v>127</v>
      </c>
      <c r="AU162" s="224" t="s">
        <v>83</v>
      </c>
      <c r="AY162" s="16" t="s">
        <v>125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78</v>
      </c>
      <c r="BK162" s="225">
        <f>ROUND(I162*H162,2)</f>
        <v>0</v>
      </c>
      <c r="BL162" s="16" t="s">
        <v>131</v>
      </c>
      <c r="BM162" s="224" t="s">
        <v>221</v>
      </c>
    </row>
    <row r="163" s="13" customFormat="1">
      <c r="A163" s="13"/>
      <c r="B163" s="226"/>
      <c r="C163" s="227"/>
      <c r="D163" s="228" t="s">
        <v>133</v>
      </c>
      <c r="E163" s="229" t="s">
        <v>1</v>
      </c>
      <c r="F163" s="230" t="s">
        <v>222</v>
      </c>
      <c r="G163" s="227"/>
      <c r="H163" s="231">
        <v>20.640000000000001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133</v>
      </c>
      <c r="AU163" s="237" t="s">
        <v>83</v>
      </c>
      <c r="AV163" s="13" t="s">
        <v>83</v>
      </c>
      <c r="AW163" s="13" t="s">
        <v>30</v>
      </c>
      <c r="AX163" s="13" t="s">
        <v>78</v>
      </c>
      <c r="AY163" s="237" t="s">
        <v>125</v>
      </c>
    </row>
    <row r="164" s="2" customFormat="1" ht="16.5" customHeight="1">
      <c r="A164" s="37"/>
      <c r="B164" s="38"/>
      <c r="C164" s="249" t="s">
        <v>223</v>
      </c>
      <c r="D164" s="249" t="s">
        <v>213</v>
      </c>
      <c r="E164" s="250" t="s">
        <v>224</v>
      </c>
      <c r="F164" s="251" t="s">
        <v>225</v>
      </c>
      <c r="G164" s="252" t="s">
        <v>204</v>
      </c>
      <c r="H164" s="253">
        <v>41.280000000000001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38</v>
      </c>
      <c r="O164" s="90"/>
      <c r="P164" s="222">
        <f>O164*H164</f>
        <v>0</v>
      </c>
      <c r="Q164" s="222">
        <v>1</v>
      </c>
      <c r="R164" s="222">
        <f>Q164*H164</f>
        <v>41.280000000000001</v>
      </c>
      <c r="S164" s="222">
        <v>0</v>
      </c>
      <c r="T164" s="22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4" t="s">
        <v>159</v>
      </c>
      <c r="AT164" s="224" t="s">
        <v>213</v>
      </c>
      <c r="AU164" s="224" t="s">
        <v>83</v>
      </c>
      <c r="AY164" s="16" t="s">
        <v>125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78</v>
      </c>
      <c r="BK164" s="225">
        <f>ROUND(I164*H164,2)</f>
        <v>0</v>
      </c>
      <c r="BL164" s="16" t="s">
        <v>131</v>
      </c>
      <c r="BM164" s="224" t="s">
        <v>226</v>
      </c>
    </row>
    <row r="165" s="13" customFormat="1">
      <c r="A165" s="13"/>
      <c r="B165" s="226"/>
      <c r="C165" s="227"/>
      <c r="D165" s="228" t="s">
        <v>133</v>
      </c>
      <c r="E165" s="227"/>
      <c r="F165" s="230" t="s">
        <v>227</v>
      </c>
      <c r="G165" s="227"/>
      <c r="H165" s="231">
        <v>41.280000000000001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133</v>
      </c>
      <c r="AU165" s="237" t="s">
        <v>83</v>
      </c>
      <c r="AV165" s="13" t="s">
        <v>83</v>
      </c>
      <c r="AW165" s="13" t="s">
        <v>4</v>
      </c>
      <c r="AX165" s="13" t="s">
        <v>78</v>
      </c>
      <c r="AY165" s="237" t="s">
        <v>125</v>
      </c>
    </row>
    <row r="166" s="2" customFormat="1" ht="24.15" customHeight="1">
      <c r="A166" s="37"/>
      <c r="B166" s="38"/>
      <c r="C166" s="212" t="s">
        <v>7</v>
      </c>
      <c r="D166" s="212" t="s">
        <v>127</v>
      </c>
      <c r="E166" s="213" t="s">
        <v>228</v>
      </c>
      <c r="F166" s="214" t="s">
        <v>229</v>
      </c>
      <c r="G166" s="215" t="s">
        <v>130</v>
      </c>
      <c r="H166" s="216">
        <v>592</v>
      </c>
      <c r="I166" s="217"/>
      <c r="J166" s="218">
        <f>ROUND(I166*H166,2)</f>
        <v>0</v>
      </c>
      <c r="K166" s="219"/>
      <c r="L166" s="43"/>
      <c r="M166" s="220" t="s">
        <v>1</v>
      </c>
      <c r="N166" s="221" t="s">
        <v>38</v>
      </c>
      <c r="O166" s="90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131</v>
      </c>
      <c r="AT166" s="224" t="s">
        <v>127</v>
      </c>
      <c r="AU166" s="224" t="s">
        <v>83</v>
      </c>
      <c r="AY166" s="16" t="s">
        <v>125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78</v>
      </c>
      <c r="BK166" s="225">
        <f>ROUND(I166*H166,2)</f>
        <v>0</v>
      </c>
      <c r="BL166" s="16" t="s">
        <v>131</v>
      </c>
      <c r="BM166" s="224" t="s">
        <v>230</v>
      </c>
    </row>
    <row r="167" s="13" customFormat="1">
      <c r="A167" s="13"/>
      <c r="B167" s="226"/>
      <c r="C167" s="227"/>
      <c r="D167" s="228" t="s">
        <v>133</v>
      </c>
      <c r="E167" s="229" t="s">
        <v>1</v>
      </c>
      <c r="F167" s="230" t="s">
        <v>231</v>
      </c>
      <c r="G167" s="227"/>
      <c r="H167" s="231">
        <v>592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133</v>
      </c>
      <c r="AU167" s="237" t="s">
        <v>83</v>
      </c>
      <c r="AV167" s="13" t="s">
        <v>83</v>
      </c>
      <c r="AW167" s="13" t="s">
        <v>30</v>
      </c>
      <c r="AX167" s="13" t="s">
        <v>78</v>
      </c>
      <c r="AY167" s="237" t="s">
        <v>125</v>
      </c>
    </row>
    <row r="168" s="12" customFormat="1" ht="22.8" customHeight="1">
      <c r="A168" s="12"/>
      <c r="B168" s="196"/>
      <c r="C168" s="197"/>
      <c r="D168" s="198" t="s">
        <v>72</v>
      </c>
      <c r="E168" s="210" t="s">
        <v>232</v>
      </c>
      <c r="F168" s="210" t="s">
        <v>233</v>
      </c>
      <c r="G168" s="197"/>
      <c r="H168" s="197"/>
      <c r="I168" s="200"/>
      <c r="J168" s="211">
        <f>BK168</f>
        <v>0</v>
      </c>
      <c r="K168" s="197"/>
      <c r="L168" s="202"/>
      <c r="M168" s="203"/>
      <c r="N168" s="204"/>
      <c r="O168" s="204"/>
      <c r="P168" s="205">
        <f>SUM(P169:P189)</f>
        <v>0</v>
      </c>
      <c r="Q168" s="204"/>
      <c r="R168" s="205">
        <f>SUM(R169:R189)</f>
        <v>162.10468999999998</v>
      </c>
      <c r="S168" s="204"/>
      <c r="T168" s="206">
        <f>SUM(T169:T189)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78</v>
      </c>
      <c r="AT168" s="208" t="s">
        <v>72</v>
      </c>
      <c r="AU168" s="208" t="s">
        <v>78</v>
      </c>
      <c r="AY168" s="207" t="s">
        <v>125</v>
      </c>
      <c r="BK168" s="209">
        <f>SUM(BK169:BK189)</f>
        <v>0</v>
      </c>
    </row>
    <row r="169" s="2" customFormat="1" ht="24.15" customHeight="1">
      <c r="A169" s="37"/>
      <c r="B169" s="38"/>
      <c r="C169" s="212" t="s">
        <v>234</v>
      </c>
      <c r="D169" s="212" t="s">
        <v>127</v>
      </c>
      <c r="E169" s="213" t="s">
        <v>235</v>
      </c>
      <c r="F169" s="214" t="s">
        <v>236</v>
      </c>
      <c r="G169" s="215" t="s">
        <v>193</v>
      </c>
      <c r="H169" s="216">
        <v>88.549999999999997</v>
      </c>
      <c r="I169" s="217"/>
      <c r="J169" s="218">
        <f>ROUND(I169*H169,2)</f>
        <v>0</v>
      </c>
      <c r="K169" s="219"/>
      <c r="L169" s="43"/>
      <c r="M169" s="220" t="s">
        <v>1</v>
      </c>
      <c r="N169" s="221" t="s">
        <v>38</v>
      </c>
      <c r="O169" s="90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131</v>
      </c>
      <c r="AT169" s="224" t="s">
        <v>127</v>
      </c>
      <c r="AU169" s="224" t="s">
        <v>83</v>
      </c>
      <c r="AY169" s="16" t="s">
        <v>125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78</v>
      </c>
      <c r="BK169" s="225">
        <f>ROUND(I169*H169,2)</f>
        <v>0</v>
      </c>
      <c r="BL169" s="16" t="s">
        <v>131</v>
      </c>
      <c r="BM169" s="224" t="s">
        <v>237</v>
      </c>
    </row>
    <row r="170" s="13" customFormat="1">
      <c r="A170" s="13"/>
      <c r="B170" s="226"/>
      <c r="C170" s="227"/>
      <c r="D170" s="228" t="s">
        <v>133</v>
      </c>
      <c r="E170" s="229" t="s">
        <v>1</v>
      </c>
      <c r="F170" s="230" t="s">
        <v>238</v>
      </c>
      <c r="G170" s="227"/>
      <c r="H170" s="231">
        <v>88.549999999999997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133</v>
      </c>
      <c r="AU170" s="237" t="s">
        <v>83</v>
      </c>
      <c r="AV170" s="13" t="s">
        <v>83</v>
      </c>
      <c r="AW170" s="13" t="s">
        <v>30</v>
      </c>
      <c r="AX170" s="13" t="s">
        <v>78</v>
      </c>
      <c r="AY170" s="237" t="s">
        <v>125</v>
      </c>
    </row>
    <row r="171" s="2" customFormat="1" ht="16.5" customHeight="1">
      <c r="A171" s="37"/>
      <c r="B171" s="38"/>
      <c r="C171" s="249" t="s">
        <v>239</v>
      </c>
      <c r="D171" s="249" t="s">
        <v>213</v>
      </c>
      <c r="E171" s="250" t="s">
        <v>240</v>
      </c>
      <c r="F171" s="251" t="s">
        <v>241</v>
      </c>
      <c r="G171" s="252" t="s">
        <v>204</v>
      </c>
      <c r="H171" s="253">
        <v>159.38999999999999</v>
      </c>
      <c r="I171" s="254"/>
      <c r="J171" s="255">
        <f>ROUND(I171*H171,2)</f>
        <v>0</v>
      </c>
      <c r="K171" s="256"/>
      <c r="L171" s="257"/>
      <c r="M171" s="258" t="s">
        <v>1</v>
      </c>
      <c r="N171" s="259" t="s">
        <v>38</v>
      </c>
      <c r="O171" s="90"/>
      <c r="P171" s="222">
        <f>O171*H171</f>
        <v>0</v>
      </c>
      <c r="Q171" s="222">
        <v>1</v>
      </c>
      <c r="R171" s="222">
        <f>Q171*H171</f>
        <v>159.38999999999999</v>
      </c>
      <c r="S171" s="222">
        <v>0</v>
      </c>
      <c r="T171" s="22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4" t="s">
        <v>159</v>
      </c>
      <c r="AT171" s="224" t="s">
        <v>213</v>
      </c>
      <c r="AU171" s="224" t="s">
        <v>83</v>
      </c>
      <c r="AY171" s="16" t="s">
        <v>125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6" t="s">
        <v>78</v>
      </c>
      <c r="BK171" s="225">
        <f>ROUND(I171*H171,2)</f>
        <v>0</v>
      </c>
      <c r="BL171" s="16" t="s">
        <v>131</v>
      </c>
      <c r="BM171" s="224" t="s">
        <v>242</v>
      </c>
    </row>
    <row r="172" s="13" customFormat="1">
      <c r="A172" s="13"/>
      <c r="B172" s="226"/>
      <c r="C172" s="227"/>
      <c r="D172" s="228" t="s">
        <v>133</v>
      </c>
      <c r="E172" s="229" t="s">
        <v>1</v>
      </c>
      <c r="F172" s="230" t="s">
        <v>243</v>
      </c>
      <c r="G172" s="227"/>
      <c r="H172" s="231">
        <v>159.38999999999999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133</v>
      </c>
      <c r="AU172" s="237" t="s">
        <v>83</v>
      </c>
      <c r="AV172" s="13" t="s">
        <v>83</v>
      </c>
      <c r="AW172" s="13" t="s">
        <v>30</v>
      </c>
      <c r="AX172" s="13" t="s">
        <v>78</v>
      </c>
      <c r="AY172" s="237" t="s">
        <v>125</v>
      </c>
    </row>
    <row r="173" s="2" customFormat="1" ht="37.8" customHeight="1">
      <c r="A173" s="37"/>
      <c r="B173" s="38"/>
      <c r="C173" s="212" t="s">
        <v>244</v>
      </c>
      <c r="D173" s="212" t="s">
        <v>127</v>
      </c>
      <c r="E173" s="213" t="s">
        <v>245</v>
      </c>
      <c r="F173" s="214" t="s">
        <v>246</v>
      </c>
      <c r="G173" s="215" t="s">
        <v>130</v>
      </c>
      <c r="H173" s="216">
        <v>253</v>
      </c>
      <c r="I173" s="217"/>
      <c r="J173" s="218">
        <f>ROUND(I173*H173,2)</f>
        <v>0</v>
      </c>
      <c r="K173" s="219"/>
      <c r="L173" s="43"/>
      <c r="M173" s="220" t="s">
        <v>1</v>
      </c>
      <c r="N173" s="221" t="s">
        <v>38</v>
      </c>
      <c r="O173" s="90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131</v>
      </c>
      <c r="AT173" s="224" t="s">
        <v>127</v>
      </c>
      <c r="AU173" s="224" t="s">
        <v>83</v>
      </c>
      <c r="AY173" s="16" t="s">
        <v>125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78</v>
      </c>
      <c r="BK173" s="225">
        <f>ROUND(I173*H173,2)</f>
        <v>0</v>
      </c>
      <c r="BL173" s="16" t="s">
        <v>131</v>
      </c>
      <c r="BM173" s="224" t="s">
        <v>247</v>
      </c>
    </row>
    <row r="174" s="13" customFormat="1">
      <c r="A174" s="13"/>
      <c r="B174" s="226"/>
      <c r="C174" s="227"/>
      <c r="D174" s="228" t="s">
        <v>133</v>
      </c>
      <c r="E174" s="229" t="s">
        <v>80</v>
      </c>
      <c r="F174" s="230" t="s">
        <v>248</v>
      </c>
      <c r="G174" s="227"/>
      <c r="H174" s="231">
        <v>253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133</v>
      </c>
      <c r="AU174" s="237" t="s">
        <v>83</v>
      </c>
      <c r="AV174" s="13" t="s">
        <v>83</v>
      </c>
      <c r="AW174" s="13" t="s">
        <v>30</v>
      </c>
      <c r="AX174" s="13" t="s">
        <v>78</v>
      </c>
      <c r="AY174" s="237" t="s">
        <v>125</v>
      </c>
    </row>
    <row r="175" s="2" customFormat="1" ht="33" customHeight="1">
      <c r="A175" s="37"/>
      <c r="B175" s="38"/>
      <c r="C175" s="212" t="s">
        <v>249</v>
      </c>
      <c r="D175" s="212" t="s">
        <v>127</v>
      </c>
      <c r="E175" s="213" t="s">
        <v>250</v>
      </c>
      <c r="F175" s="214" t="s">
        <v>251</v>
      </c>
      <c r="G175" s="215" t="s">
        <v>130</v>
      </c>
      <c r="H175" s="216">
        <v>253</v>
      </c>
      <c r="I175" s="217"/>
      <c r="J175" s="218">
        <f>ROUND(I175*H175,2)</f>
        <v>0</v>
      </c>
      <c r="K175" s="219"/>
      <c r="L175" s="43"/>
      <c r="M175" s="220" t="s">
        <v>1</v>
      </c>
      <c r="N175" s="221" t="s">
        <v>38</v>
      </c>
      <c r="O175" s="90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131</v>
      </c>
      <c r="AT175" s="224" t="s">
        <v>127</v>
      </c>
      <c r="AU175" s="224" t="s">
        <v>83</v>
      </c>
      <c r="AY175" s="16" t="s">
        <v>125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78</v>
      </c>
      <c r="BK175" s="225">
        <f>ROUND(I175*H175,2)</f>
        <v>0</v>
      </c>
      <c r="BL175" s="16" t="s">
        <v>131</v>
      </c>
      <c r="BM175" s="224" t="s">
        <v>252</v>
      </c>
    </row>
    <row r="176" s="13" customFormat="1">
      <c r="A176" s="13"/>
      <c r="B176" s="226"/>
      <c r="C176" s="227"/>
      <c r="D176" s="228" t="s">
        <v>133</v>
      </c>
      <c r="E176" s="229" t="s">
        <v>1</v>
      </c>
      <c r="F176" s="230" t="s">
        <v>80</v>
      </c>
      <c r="G176" s="227"/>
      <c r="H176" s="231">
        <v>253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133</v>
      </c>
      <c r="AU176" s="237" t="s">
        <v>83</v>
      </c>
      <c r="AV176" s="13" t="s">
        <v>83</v>
      </c>
      <c r="AW176" s="13" t="s">
        <v>30</v>
      </c>
      <c r="AX176" s="13" t="s">
        <v>78</v>
      </c>
      <c r="AY176" s="237" t="s">
        <v>125</v>
      </c>
    </row>
    <row r="177" s="2" customFormat="1" ht="16.5" customHeight="1">
      <c r="A177" s="37"/>
      <c r="B177" s="38"/>
      <c r="C177" s="249" t="s">
        <v>253</v>
      </c>
      <c r="D177" s="249" t="s">
        <v>213</v>
      </c>
      <c r="E177" s="250" t="s">
        <v>254</v>
      </c>
      <c r="F177" s="251" t="s">
        <v>255</v>
      </c>
      <c r="G177" s="252" t="s">
        <v>193</v>
      </c>
      <c r="H177" s="253">
        <v>12.903000000000001</v>
      </c>
      <c r="I177" s="254"/>
      <c r="J177" s="255">
        <f>ROUND(I177*H177,2)</f>
        <v>0</v>
      </c>
      <c r="K177" s="256"/>
      <c r="L177" s="257"/>
      <c r="M177" s="258" t="s">
        <v>1</v>
      </c>
      <c r="N177" s="259" t="s">
        <v>38</v>
      </c>
      <c r="O177" s="90"/>
      <c r="P177" s="222">
        <f>O177*H177</f>
        <v>0</v>
      </c>
      <c r="Q177" s="222">
        <v>0.20999999999999999</v>
      </c>
      <c r="R177" s="222">
        <f>Q177*H177</f>
        <v>2.7096300000000002</v>
      </c>
      <c r="S177" s="222">
        <v>0</v>
      </c>
      <c r="T177" s="22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4" t="s">
        <v>159</v>
      </c>
      <c r="AT177" s="224" t="s">
        <v>213</v>
      </c>
      <c r="AU177" s="224" t="s">
        <v>83</v>
      </c>
      <c r="AY177" s="16" t="s">
        <v>125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78</v>
      </c>
      <c r="BK177" s="225">
        <f>ROUND(I177*H177,2)</f>
        <v>0</v>
      </c>
      <c r="BL177" s="16" t="s">
        <v>131</v>
      </c>
      <c r="BM177" s="224" t="s">
        <v>256</v>
      </c>
    </row>
    <row r="178" s="13" customFormat="1">
      <c r="A178" s="13"/>
      <c r="B178" s="226"/>
      <c r="C178" s="227"/>
      <c r="D178" s="228" t="s">
        <v>133</v>
      </c>
      <c r="E178" s="229" t="s">
        <v>1</v>
      </c>
      <c r="F178" s="230" t="s">
        <v>80</v>
      </c>
      <c r="G178" s="227"/>
      <c r="H178" s="231">
        <v>253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133</v>
      </c>
      <c r="AU178" s="237" t="s">
        <v>83</v>
      </c>
      <c r="AV178" s="13" t="s">
        <v>83</v>
      </c>
      <c r="AW178" s="13" t="s">
        <v>30</v>
      </c>
      <c r="AX178" s="13" t="s">
        <v>78</v>
      </c>
      <c r="AY178" s="237" t="s">
        <v>125</v>
      </c>
    </row>
    <row r="179" s="13" customFormat="1">
      <c r="A179" s="13"/>
      <c r="B179" s="226"/>
      <c r="C179" s="227"/>
      <c r="D179" s="228" t="s">
        <v>133</v>
      </c>
      <c r="E179" s="227"/>
      <c r="F179" s="230" t="s">
        <v>257</v>
      </c>
      <c r="G179" s="227"/>
      <c r="H179" s="231">
        <v>12.903000000000001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133</v>
      </c>
      <c r="AU179" s="237" t="s">
        <v>83</v>
      </c>
      <c r="AV179" s="13" t="s">
        <v>83</v>
      </c>
      <c r="AW179" s="13" t="s">
        <v>4</v>
      </c>
      <c r="AX179" s="13" t="s">
        <v>78</v>
      </c>
      <c r="AY179" s="237" t="s">
        <v>125</v>
      </c>
    </row>
    <row r="180" s="2" customFormat="1" ht="24.15" customHeight="1">
      <c r="A180" s="37"/>
      <c r="B180" s="38"/>
      <c r="C180" s="212" t="s">
        <v>258</v>
      </c>
      <c r="D180" s="212" t="s">
        <v>127</v>
      </c>
      <c r="E180" s="213" t="s">
        <v>259</v>
      </c>
      <c r="F180" s="214" t="s">
        <v>260</v>
      </c>
      <c r="G180" s="215" t="s">
        <v>130</v>
      </c>
      <c r="H180" s="216">
        <v>253</v>
      </c>
      <c r="I180" s="217"/>
      <c r="J180" s="218">
        <f>ROUND(I180*H180,2)</f>
        <v>0</v>
      </c>
      <c r="K180" s="219"/>
      <c r="L180" s="43"/>
      <c r="M180" s="220" t="s">
        <v>1</v>
      </c>
      <c r="N180" s="221" t="s">
        <v>38</v>
      </c>
      <c r="O180" s="90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131</v>
      </c>
      <c r="AT180" s="224" t="s">
        <v>127</v>
      </c>
      <c r="AU180" s="224" t="s">
        <v>83</v>
      </c>
      <c r="AY180" s="16" t="s">
        <v>125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78</v>
      </c>
      <c r="BK180" s="225">
        <f>ROUND(I180*H180,2)</f>
        <v>0</v>
      </c>
      <c r="BL180" s="16" t="s">
        <v>131</v>
      </c>
      <c r="BM180" s="224" t="s">
        <v>261</v>
      </c>
    </row>
    <row r="181" s="13" customFormat="1">
      <c r="A181" s="13"/>
      <c r="B181" s="226"/>
      <c r="C181" s="227"/>
      <c r="D181" s="228" t="s">
        <v>133</v>
      </c>
      <c r="E181" s="229" t="s">
        <v>1</v>
      </c>
      <c r="F181" s="230" t="s">
        <v>80</v>
      </c>
      <c r="G181" s="227"/>
      <c r="H181" s="231">
        <v>253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133</v>
      </c>
      <c r="AU181" s="237" t="s">
        <v>83</v>
      </c>
      <c r="AV181" s="13" t="s">
        <v>83</v>
      </c>
      <c r="AW181" s="13" t="s">
        <v>30</v>
      </c>
      <c r="AX181" s="13" t="s">
        <v>78</v>
      </c>
      <c r="AY181" s="237" t="s">
        <v>125</v>
      </c>
    </row>
    <row r="182" s="2" customFormat="1" ht="16.5" customHeight="1">
      <c r="A182" s="37"/>
      <c r="B182" s="38"/>
      <c r="C182" s="249" t="s">
        <v>262</v>
      </c>
      <c r="D182" s="249" t="s">
        <v>213</v>
      </c>
      <c r="E182" s="250" t="s">
        <v>263</v>
      </c>
      <c r="F182" s="251" t="s">
        <v>264</v>
      </c>
      <c r="G182" s="252" t="s">
        <v>265</v>
      </c>
      <c r="H182" s="253">
        <v>5.0599999999999996</v>
      </c>
      <c r="I182" s="254"/>
      <c r="J182" s="255">
        <f>ROUND(I182*H182,2)</f>
        <v>0</v>
      </c>
      <c r="K182" s="256"/>
      <c r="L182" s="257"/>
      <c r="M182" s="258" t="s">
        <v>1</v>
      </c>
      <c r="N182" s="259" t="s">
        <v>38</v>
      </c>
      <c r="O182" s="90"/>
      <c r="P182" s="222">
        <f>O182*H182</f>
        <v>0</v>
      </c>
      <c r="Q182" s="222">
        <v>0.001</v>
      </c>
      <c r="R182" s="222">
        <f>Q182*H182</f>
        <v>0.0050599999999999994</v>
      </c>
      <c r="S182" s="222">
        <v>0</v>
      </c>
      <c r="T182" s="22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4" t="s">
        <v>159</v>
      </c>
      <c r="AT182" s="224" t="s">
        <v>213</v>
      </c>
      <c r="AU182" s="224" t="s">
        <v>83</v>
      </c>
      <c r="AY182" s="16" t="s">
        <v>125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6" t="s">
        <v>78</v>
      </c>
      <c r="BK182" s="225">
        <f>ROUND(I182*H182,2)</f>
        <v>0</v>
      </c>
      <c r="BL182" s="16" t="s">
        <v>131</v>
      </c>
      <c r="BM182" s="224" t="s">
        <v>266</v>
      </c>
    </row>
    <row r="183" s="13" customFormat="1">
      <c r="A183" s="13"/>
      <c r="B183" s="226"/>
      <c r="C183" s="227"/>
      <c r="D183" s="228" t="s">
        <v>133</v>
      </c>
      <c r="E183" s="227"/>
      <c r="F183" s="230" t="s">
        <v>267</v>
      </c>
      <c r="G183" s="227"/>
      <c r="H183" s="231">
        <v>5.0599999999999996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133</v>
      </c>
      <c r="AU183" s="237" t="s">
        <v>83</v>
      </c>
      <c r="AV183" s="13" t="s">
        <v>83</v>
      </c>
      <c r="AW183" s="13" t="s">
        <v>4</v>
      </c>
      <c r="AX183" s="13" t="s">
        <v>78</v>
      </c>
      <c r="AY183" s="237" t="s">
        <v>125</v>
      </c>
    </row>
    <row r="184" s="2" customFormat="1" ht="33" customHeight="1">
      <c r="A184" s="37"/>
      <c r="B184" s="38"/>
      <c r="C184" s="212" t="s">
        <v>268</v>
      </c>
      <c r="D184" s="212" t="s">
        <v>127</v>
      </c>
      <c r="E184" s="213" t="s">
        <v>269</v>
      </c>
      <c r="F184" s="214" t="s">
        <v>270</v>
      </c>
      <c r="G184" s="215" t="s">
        <v>130</v>
      </c>
      <c r="H184" s="216">
        <v>253</v>
      </c>
      <c r="I184" s="217"/>
      <c r="J184" s="218">
        <f>ROUND(I184*H184,2)</f>
        <v>0</v>
      </c>
      <c r="K184" s="219"/>
      <c r="L184" s="43"/>
      <c r="M184" s="220" t="s">
        <v>1</v>
      </c>
      <c r="N184" s="221" t="s">
        <v>38</v>
      </c>
      <c r="O184" s="90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4" t="s">
        <v>131</v>
      </c>
      <c r="AT184" s="224" t="s">
        <v>127</v>
      </c>
      <c r="AU184" s="224" t="s">
        <v>83</v>
      </c>
      <c r="AY184" s="16" t="s">
        <v>125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6" t="s">
        <v>78</v>
      </c>
      <c r="BK184" s="225">
        <f>ROUND(I184*H184,2)</f>
        <v>0</v>
      </c>
      <c r="BL184" s="16" t="s">
        <v>131</v>
      </c>
      <c r="BM184" s="224" t="s">
        <v>271</v>
      </c>
    </row>
    <row r="185" s="13" customFormat="1">
      <c r="A185" s="13"/>
      <c r="B185" s="226"/>
      <c r="C185" s="227"/>
      <c r="D185" s="228" t="s">
        <v>133</v>
      </c>
      <c r="E185" s="229" t="s">
        <v>1</v>
      </c>
      <c r="F185" s="230" t="s">
        <v>80</v>
      </c>
      <c r="G185" s="227"/>
      <c r="H185" s="231">
        <v>253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133</v>
      </c>
      <c r="AU185" s="237" t="s">
        <v>83</v>
      </c>
      <c r="AV185" s="13" t="s">
        <v>83</v>
      </c>
      <c r="AW185" s="13" t="s">
        <v>30</v>
      </c>
      <c r="AX185" s="13" t="s">
        <v>78</v>
      </c>
      <c r="AY185" s="237" t="s">
        <v>125</v>
      </c>
    </row>
    <row r="186" s="2" customFormat="1" ht="33" customHeight="1">
      <c r="A186" s="37"/>
      <c r="B186" s="38"/>
      <c r="C186" s="212" t="s">
        <v>272</v>
      </c>
      <c r="D186" s="212" t="s">
        <v>127</v>
      </c>
      <c r="E186" s="213" t="s">
        <v>273</v>
      </c>
      <c r="F186" s="214" t="s">
        <v>274</v>
      </c>
      <c r="G186" s="215" t="s">
        <v>130</v>
      </c>
      <c r="H186" s="216">
        <v>253</v>
      </c>
      <c r="I186" s="217"/>
      <c r="J186" s="218">
        <f>ROUND(I186*H186,2)</f>
        <v>0</v>
      </c>
      <c r="K186" s="219"/>
      <c r="L186" s="43"/>
      <c r="M186" s="220" t="s">
        <v>1</v>
      </c>
      <c r="N186" s="221" t="s">
        <v>38</v>
      </c>
      <c r="O186" s="90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4" t="s">
        <v>131</v>
      </c>
      <c r="AT186" s="224" t="s">
        <v>127</v>
      </c>
      <c r="AU186" s="224" t="s">
        <v>83</v>
      </c>
      <c r="AY186" s="16" t="s">
        <v>125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78</v>
      </c>
      <c r="BK186" s="225">
        <f>ROUND(I186*H186,2)</f>
        <v>0</v>
      </c>
      <c r="BL186" s="16" t="s">
        <v>131</v>
      </c>
      <c r="BM186" s="224" t="s">
        <v>275</v>
      </c>
    </row>
    <row r="187" s="13" customFormat="1">
      <c r="A187" s="13"/>
      <c r="B187" s="226"/>
      <c r="C187" s="227"/>
      <c r="D187" s="228" t="s">
        <v>133</v>
      </c>
      <c r="E187" s="229" t="s">
        <v>1</v>
      </c>
      <c r="F187" s="230" t="s">
        <v>80</v>
      </c>
      <c r="G187" s="227"/>
      <c r="H187" s="231">
        <v>253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133</v>
      </c>
      <c r="AU187" s="237" t="s">
        <v>83</v>
      </c>
      <c r="AV187" s="13" t="s">
        <v>83</v>
      </c>
      <c r="AW187" s="13" t="s">
        <v>30</v>
      </c>
      <c r="AX187" s="13" t="s">
        <v>78</v>
      </c>
      <c r="AY187" s="237" t="s">
        <v>125</v>
      </c>
    </row>
    <row r="188" s="2" customFormat="1" ht="21.75" customHeight="1">
      <c r="A188" s="37"/>
      <c r="B188" s="38"/>
      <c r="C188" s="212" t="s">
        <v>276</v>
      </c>
      <c r="D188" s="212" t="s">
        <v>127</v>
      </c>
      <c r="E188" s="213" t="s">
        <v>277</v>
      </c>
      <c r="F188" s="214" t="s">
        <v>278</v>
      </c>
      <c r="G188" s="215" t="s">
        <v>130</v>
      </c>
      <c r="H188" s="216">
        <v>253</v>
      </c>
      <c r="I188" s="217"/>
      <c r="J188" s="218">
        <f>ROUND(I188*H188,2)</f>
        <v>0</v>
      </c>
      <c r="K188" s="219"/>
      <c r="L188" s="43"/>
      <c r="M188" s="220" t="s">
        <v>1</v>
      </c>
      <c r="N188" s="221" t="s">
        <v>38</v>
      </c>
      <c r="O188" s="90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131</v>
      </c>
      <c r="AT188" s="224" t="s">
        <v>127</v>
      </c>
      <c r="AU188" s="224" t="s">
        <v>83</v>
      </c>
      <c r="AY188" s="16" t="s">
        <v>125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78</v>
      </c>
      <c r="BK188" s="225">
        <f>ROUND(I188*H188,2)</f>
        <v>0</v>
      </c>
      <c r="BL188" s="16" t="s">
        <v>131</v>
      </c>
      <c r="BM188" s="224" t="s">
        <v>279</v>
      </c>
    </row>
    <row r="189" s="13" customFormat="1">
      <c r="A189" s="13"/>
      <c r="B189" s="226"/>
      <c r="C189" s="227"/>
      <c r="D189" s="228" t="s">
        <v>133</v>
      </c>
      <c r="E189" s="229" t="s">
        <v>1</v>
      </c>
      <c r="F189" s="230" t="s">
        <v>80</v>
      </c>
      <c r="G189" s="227"/>
      <c r="H189" s="231">
        <v>253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133</v>
      </c>
      <c r="AU189" s="237" t="s">
        <v>83</v>
      </c>
      <c r="AV189" s="13" t="s">
        <v>83</v>
      </c>
      <c r="AW189" s="13" t="s">
        <v>30</v>
      </c>
      <c r="AX189" s="13" t="s">
        <v>78</v>
      </c>
      <c r="AY189" s="237" t="s">
        <v>125</v>
      </c>
    </row>
    <row r="190" s="12" customFormat="1" ht="22.8" customHeight="1">
      <c r="A190" s="12"/>
      <c r="B190" s="196"/>
      <c r="C190" s="197"/>
      <c r="D190" s="198" t="s">
        <v>72</v>
      </c>
      <c r="E190" s="210" t="s">
        <v>146</v>
      </c>
      <c r="F190" s="210" t="s">
        <v>280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SUM(P191:P200)</f>
        <v>0</v>
      </c>
      <c r="Q190" s="204"/>
      <c r="R190" s="205">
        <f>SUM(R191:R200)</f>
        <v>98.034580000000005</v>
      </c>
      <c r="S190" s="204"/>
      <c r="T190" s="206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78</v>
      </c>
      <c r="AT190" s="208" t="s">
        <v>72</v>
      </c>
      <c r="AU190" s="208" t="s">
        <v>78</v>
      </c>
      <c r="AY190" s="207" t="s">
        <v>125</v>
      </c>
      <c r="BK190" s="209">
        <f>SUM(BK191:BK200)</f>
        <v>0</v>
      </c>
    </row>
    <row r="191" s="2" customFormat="1" ht="21.75" customHeight="1">
      <c r="A191" s="37"/>
      <c r="B191" s="38"/>
      <c r="C191" s="212" t="s">
        <v>281</v>
      </c>
      <c r="D191" s="212" t="s">
        <v>127</v>
      </c>
      <c r="E191" s="213" t="s">
        <v>282</v>
      </c>
      <c r="F191" s="214" t="s">
        <v>283</v>
      </c>
      <c r="G191" s="215" t="s">
        <v>130</v>
      </c>
      <c r="H191" s="216">
        <v>510.5</v>
      </c>
      <c r="I191" s="217"/>
      <c r="J191" s="218">
        <f>ROUND(I191*H191,2)</f>
        <v>0</v>
      </c>
      <c r="K191" s="219"/>
      <c r="L191" s="43"/>
      <c r="M191" s="220" t="s">
        <v>1</v>
      </c>
      <c r="N191" s="221" t="s">
        <v>38</v>
      </c>
      <c r="O191" s="90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131</v>
      </c>
      <c r="AT191" s="224" t="s">
        <v>127</v>
      </c>
      <c r="AU191" s="224" t="s">
        <v>83</v>
      </c>
      <c r="AY191" s="16" t="s">
        <v>125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78</v>
      </c>
      <c r="BK191" s="225">
        <f>ROUND(I191*H191,2)</f>
        <v>0</v>
      </c>
      <c r="BL191" s="16" t="s">
        <v>131</v>
      </c>
      <c r="BM191" s="224" t="s">
        <v>284</v>
      </c>
    </row>
    <row r="192" s="2" customFormat="1" ht="24.15" customHeight="1">
      <c r="A192" s="37"/>
      <c r="B192" s="38"/>
      <c r="C192" s="212" t="s">
        <v>285</v>
      </c>
      <c r="D192" s="212" t="s">
        <v>127</v>
      </c>
      <c r="E192" s="213" t="s">
        <v>286</v>
      </c>
      <c r="F192" s="214" t="s">
        <v>287</v>
      </c>
      <c r="G192" s="215" t="s">
        <v>130</v>
      </c>
      <c r="H192" s="216">
        <v>510.5</v>
      </c>
      <c r="I192" s="217"/>
      <c r="J192" s="218">
        <f>ROUND(I192*H192,2)</f>
        <v>0</v>
      </c>
      <c r="K192" s="219"/>
      <c r="L192" s="43"/>
      <c r="M192" s="220" t="s">
        <v>1</v>
      </c>
      <c r="N192" s="221" t="s">
        <v>38</v>
      </c>
      <c r="O192" s="90"/>
      <c r="P192" s="222">
        <f>O192*H192</f>
        <v>0</v>
      </c>
      <c r="Q192" s="222">
        <v>0.089219999999999994</v>
      </c>
      <c r="R192" s="222">
        <f>Q192*H192</f>
        <v>45.546809999999994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131</v>
      </c>
      <c r="AT192" s="224" t="s">
        <v>127</v>
      </c>
      <c r="AU192" s="224" t="s">
        <v>83</v>
      </c>
      <c r="AY192" s="16" t="s">
        <v>125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78</v>
      </c>
      <c r="BK192" s="225">
        <f>ROUND(I192*H192,2)</f>
        <v>0</v>
      </c>
      <c r="BL192" s="16" t="s">
        <v>131</v>
      </c>
      <c r="BM192" s="224" t="s">
        <v>288</v>
      </c>
    </row>
    <row r="193" s="13" customFormat="1">
      <c r="A193" s="13"/>
      <c r="B193" s="226"/>
      <c r="C193" s="227"/>
      <c r="D193" s="228" t="s">
        <v>133</v>
      </c>
      <c r="E193" s="229" t="s">
        <v>1</v>
      </c>
      <c r="F193" s="230" t="s">
        <v>289</v>
      </c>
      <c r="G193" s="227"/>
      <c r="H193" s="231">
        <v>289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133</v>
      </c>
      <c r="AU193" s="237" t="s">
        <v>83</v>
      </c>
      <c r="AV193" s="13" t="s">
        <v>83</v>
      </c>
      <c r="AW193" s="13" t="s">
        <v>30</v>
      </c>
      <c r="AX193" s="13" t="s">
        <v>73</v>
      </c>
      <c r="AY193" s="237" t="s">
        <v>125</v>
      </c>
    </row>
    <row r="194" s="13" customFormat="1">
      <c r="A194" s="13"/>
      <c r="B194" s="226"/>
      <c r="C194" s="227"/>
      <c r="D194" s="228" t="s">
        <v>133</v>
      </c>
      <c r="E194" s="229" t="s">
        <v>1</v>
      </c>
      <c r="F194" s="230" t="s">
        <v>290</v>
      </c>
      <c r="G194" s="227"/>
      <c r="H194" s="231">
        <v>100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133</v>
      </c>
      <c r="AU194" s="237" t="s">
        <v>83</v>
      </c>
      <c r="AV194" s="13" t="s">
        <v>83</v>
      </c>
      <c r="AW194" s="13" t="s">
        <v>30</v>
      </c>
      <c r="AX194" s="13" t="s">
        <v>73</v>
      </c>
      <c r="AY194" s="237" t="s">
        <v>125</v>
      </c>
    </row>
    <row r="195" s="13" customFormat="1">
      <c r="A195" s="13"/>
      <c r="B195" s="226"/>
      <c r="C195" s="227"/>
      <c r="D195" s="228" t="s">
        <v>133</v>
      </c>
      <c r="E195" s="229" t="s">
        <v>1</v>
      </c>
      <c r="F195" s="230" t="s">
        <v>291</v>
      </c>
      <c r="G195" s="227"/>
      <c r="H195" s="231">
        <v>121.5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133</v>
      </c>
      <c r="AU195" s="237" t="s">
        <v>83</v>
      </c>
      <c r="AV195" s="13" t="s">
        <v>83</v>
      </c>
      <c r="AW195" s="13" t="s">
        <v>30</v>
      </c>
      <c r="AX195" s="13" t="s">
        <v>73</v>
      </c>
      <c r="AY195" s="237" t="s">
        <v>125</v>
      </c>
    </row>
    <row r="196" s="14" customFormat="1">
      <c r="A196" s="14"/>
      <c r="B196" s="238"/>
      <c r="C196" s="239"/>
      <c r="D196" s="228" t="s">
        <v>133</v>
      </c>
      <c r="E196" s="240" t="s">
        <v>1</v>
      </c>
      <c r="F196" s="241" t="s">
        <v>197</v>
      </c>
      <c r="G196" s="239"/>
      <c r="H196" s="242">
        <v>510.5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133</v>
      </c>
      <c r="AU196" s="248" t="s">
        <v>83</v>
      </c>
      <c r="AV196" s="14" t="s">
        <v>131</v>
      </c>
      <c r="AW196" s="14" t="s">
        <v>30</v>
      </c>
      <c r="AX196" s="14" t="s">
        <v>78</v>
      </c>
      <c r="AY196" s="248" t="s">
        <v>125</v>
      </c>
    </row>
    <row r="197" s="2" customFormat="1" ht="21.75" customHeight="1">
      <c r="A197" s="37"/>
      <c r="B197" s="38"/>
      <c r="C197" s="249" t="s">
        <v>292</v>
      </c>
      <c r="D197" s="249" t="s">
        <v>213</v>
      </c>
      <c r="E197" s="250" t="s">
        <v>293</v>
      </c>
      <c r="F197" s="251" t="s">
        <v>294</v>
      </c>
      <c r="G197" s="252" t="s">
        <v>130</v>
      </c>
      <c r="H197" s="253">
        <v>297.67000000000002</v>
      </c>
      <c r="I197" s="254"/>
      <c r="J197" s="255">
        <f>ROUND(I197*H197,2)</f>
        <v>0</v>
      </c>
      <c r="K197" s="256"/>
      <c r="L197" s="257"/>
      <c r="M197" s="258" t="s">
        <v>1</v>
      </c>
      <c r="N197" s="259" t="s">
        <v>38</v>
      </c>
      <c r="O197" s="90"/>
      <c r="P197" s="222">
        <f>O197*H197</f>
        <v>0</v>
      </c>
      <c r="Q197" s="222">
        <v>0.13100000000000001</v>
      </c>
      <c r="R197" s="222">
        <f>Q197*H197</f>
        <v>38.994770000000003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159</v>
      </c>
      <c r="AT197" s="224" t="s">
        <v>213</v>
      </c>
      <c r="AU197" s="224" t="s">
        <v>83</v>
      </c>
      <c r="AY197" s="16" t="s">
        <v>125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78</v>
      </c>
      <c r="BK197" s="225">
        <f>ROUND(I197*H197,2)</f>
        <v>0</v>
      </c>
      <c r="BL197" s="16" t="s">
        <v>131</v>
      </c>
      <c r="BM197" s="224" t="s">
        <v>295</v>
      </c>
    </row>
    <row r="198" s="13" customFormat="1">
      <c r="A198" s="13"/>
      <c r="B198" s="226"/>
      <c r="C198" s="227"/>
      <c r="D198" s="228" t="s">
        <v>133</v>
      </c>
      <c r="E198" s="227"/>
      <c r="F198" s="230" t="s">
        <v>296</v>
      </c>
      <c r="G198" s="227"/>
      <c r="H198" s="231">
        <v>297.67000000000002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133</v>
      </c>
      <c r="AU198" s="237" t="s">
        <v>83</v>
      </c>
      <c r="AV198" s="13" t="s">
        <v>83</v>
      </c>
      <c r="AW198" s="13" t="s">
        <v>4</v>
      </c>
      <c r="AX198" s="13" t="s">
        <v>78</v>
      </c>
      <c r="AY198" s="237" t="s">
        <v>125</v>
      </c>
    </row>
    <row r="199" s="2" customFormat="1" ht="24.15" customHeight="1">
      <c r="A199" s="37"/>
      <c r="B199" s="38"/>
      <c r="C199" s="249" t="s">
        <v>297</v>
      </c>
      <c r="D199" s="249" t="s">
        <v>213</v>
      </c>
      <c r="E199" s="250" t="s">
        <v>298</v>
      </c>
      <c r="F199" s="251" t="s">
        <v>299</v>
      </c>
      <c r="G199" s="252" t="s">
        <v>130</v>
      </c>
      <c r="H199" s="253">
        <v>103</v>
      </c>
      <c r="I199" s="254"/>
      <c r="J199" s="255">
        <f>ROUND(I199*H199,2)</f>
        <v>0</v>
      </c>
      <c r="K199" s="256"/>
      <c r="L199" s="257"/>
      <c r="M199" s="258" t="s">
        <v>1</v>
      </c>
      <c r="N199" s="259" t="s">
        <v>38</v>
      </c>
      <c r="O199" s="90"/>
      <c r="P199" s="222">
        <f>O199*H199</f>
        <v>0</v>
      </c>
      <c r="Q199" s="222">
        <v>0.13100000000000001</v>
      </c>
      <c r="R199" s="222">
        <f>Q199*H199</f>
        <v>13.493</v>
      </c>
      <c r="S199" s="222">
        <v>0</v>
      </c>
      <c r="T199" s="22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4" t="s">
        <v>159</v>
      </c>
      <c r="AT199" s="224" t="s">
        <v>213</v>
      </c>
      <c r="AU199" s="224" t="s">
        <v>83</v>
      </c>
      <c r="AY199" s="16" t="s">
        <v>125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78</v>
      </c>
      <c r="BK199" s="225">
        <f>ROUND(I199*H199,2)</f>
        <v>0</v>
      </c>
      <c r="BL199" s="16" t="s">
        <v>131</v>
      </c>
      <c r="BM199" s="224" t="s">
        <v>300</v>
      </c>
    </row>
    <row r="200" s="13" customFormat="1">
      <c r="A200" s="13"/>
      <c r="B200" s="226"/>
      <c r="C200" s="227"/>
      <c r="D200" s="228" t="s">
        <v>133</v>
      </c>
      <c r="E200" s="227"/>
      <c r="F200" s="230" t="s">
        <v>301</v>
      </c>
      <c r="G200" s="227"/>
      <c r="H200" s="231">
        <v>103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133</v>
      </c>
      <c r="AU200" s="237" t="s">
        <v>83</v>
      </c>
      <c r="AV200" s="13" t="s">
        <v>83</v>
      </c>
      <c r="AW200" s="13" t="s">
        <v>4</v>
      </c>
      <c r="AX200" s="13" t="s">
        <v>78</v>
      </c>
      <c r="AY200" s="237" t="s">
        <v>125</v>
      </c>
    </row>
    <row r="201" s="12" customFormat="1" ht="22.8" customHeight="1">
      <c r="A201" s="12"/>
      <c r="B201" s="196"/>
      <c r="C201" s="197"/>
      <c r="D201" s="198" t="s">
        <v>72</v>
      </c>
      <c r="E201" s="210" t="s">
        <v>302</v>
      </c>
      <c r="F201" s="210" t="s">
        <v>303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SUM(P202:P217)</f>
        <v>0</v>
      </c>
      <c r="Q201" s="204"/>
      <c r="R201" s="205">
        <f>SUM(R202:R217)</f>
        <v>0</v>
      </c>
      <c r="S201" s="204"/>
      <c r="T201" s="206">
        <f>SUM(T202:T217)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78</v>
      </c>
      <c r="AT201" s="208" t="s">
        <v>72</v>
      </c>
      <c r="AU201" s="208" t="s">
        <v>78</v>
      </c>
      <c r="AY201" s="207" t="s">
        <v>125</v>
      </c>
      <c r="BK201" s="209">
        <f>SUM(BK202:BK217)</f>
        <v>0</v>
      </c>
    </row>
    <row r="202" s="2" customFormat="1" ht="33" customHeight="1">
      <c r="A202" s="37"/>
      <c r="B202" s="38"/>
      <c r="C202" s="212" t="s">
        <v>304</v>
      </c>
      <c r="D202" s="212" t="s">
        <v>127</v>
      </c>
      <c r="E202" s="213" t="s">
        <v>305</v>
      </c>
      <c r="F202" s="214" t="s">
        <v>306</v>
      </c>
      <c r="G202" s="215" t="s">
        <v>130</v>
      </c>
      <c r="H202" s="216">
        <v>81</v>
      </c>
      <c r="I202" s="217"/>
      <c r="J202" s="218">
        <f>ROUND(I202*H202,2)</f>
        <v>0</v>
      </c>
      <c r="K202" s="219"/>
      <c r="L202" s="43"/>
      <c r="M202" s="220" t="s">
        <v>1</v>
      </c>
      <c r="N202" s="221" t="s">
        <v>38</v>
      </c>
      <c r="O202" s="90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4" t="s">
        <v>131</v>
      </c>
      <c r="AT202" s="224" t="s">
        <v>127</v>
      </c>
      <c r="AU202" s="224" t="s">
        <v>83</v>
      </c>
      <c r="AY202" s="16" t="s">
        <v>125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78</v>
      </c>
      <c r="BK202" s="225">
        <f>ROUND(I202*H202,2)</f>
        <v>0</v>
      </c>
      <c r="BL202" s="16" t="s">
        <v>131</v>
      </c>
      <c r="BM202" s="224" t="s">
        <v>307</v>
      </c>
    </row>
    <row r="203" s="13" customFormat="1">
      <c r="A203" s="13"/>
      <c r="B203" s="226"/>
      <c r="C203" s="227"/>
      <c r="D203" s="228" t="s">
        <v>133</v>
      </c>
      <c r="E203" s="229" t="s">
        <v>1</v>
      </c>
      <c r="F203" s="230" t="s">
        <v>308</v>
      </c>
      <c r="G203" s="227"/>
      <c r="H203" s="231">
        <v>81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133</v>
      </c>
      <c r="AU203" s="237" t="s">
        <v>83</v>
      </c>
      <c r="AV203" s="13" t="s">
        <v>83</v>
      </c>
      <c r="AW203" s="13" t="s">
        <v>30</v>
      </c>
      <c r="AX203" s="13" t="s">
        <v>78</v>
      </c>
      <c r="AY203" s="237" t="s">
        <v>125</v>
      </c>
    </row>
    <row r="204" s="2" customFormat="1" ht="24.15" customHeight="1">
      <c r="A204" s="37"/>
      <c r="B204" s="38"/>
      <c r="C204" s="212" t="s">
        <v>309</v>
      </c>
      <c r="D204" s="212" t="s">
        <v>127</v>
      </c>
      <c r="E204" s="213" t="s">
        <v>310</v>
      </c>
      <c r="F204" s="214" t="s">
        <v>311</v>
      </c>
      <c r="G204" s="215" t="s">
        <v>130</v>
      </c>
      <c r="H204" s="216">
        <v>81</v>
      </c>
      <c r="I204" s="217"/>
      <c r="J204" s="218">
        <f>ROUND(I204*H204,2)</f>
        <v>0</v>
      </c>
      <c r="K204" s="219"/>
      <c r="L204" s="43"/>
      <c r="M204" s="220" t="s">
        <v>1</v>
      </c>
      <c r="N204" s="221" t="s">
        <v>38</v>
      </c>
      <c r="O204" s="90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4" t="s">
        <v>131</v>
      </c>
      <c r="AT204" s="224" t="s">
        <v>127</v>
      </c>
      <c r="AU204" s="224" t="s">
        <v>83</v>
      </c>
      <c r="AY204" s="16" t="s">
        <v>125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78</v>
      </c>
      <c r="BK204" s="225">
        <f>ROUND(I204*H204,2)</f>
        <v>0</v>
      </c>
      <c r="BL204" s="16" t="s">
        <v>131</v>
      </c>
      <c r="BM204" s="224" t="s">
        <v>312</v>
      </c>
    </row>
    <row r="205" s="13" customFormat="1">
      <c r="A205" s="13"/>
      <c r="B205" s="226"/>
      <c r="C205" s="227"/>
      <c r="D205" s="228" t="s">
        <v>133</v>
      </c>
      <c r="E205" s="229" t="s">
        <v>1</v>
      </c>
      <c r="F205" s="230" t="s">
        <v>308</v>
      </c>
      <c r="G205" s="227"/>
      <c r="H205" s="231">
        <v>81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133</v>
      </c>
      <c r="AU205" s="237" t="s">
        <v>83</v>
      </c>
      <c r="AV205" s="13" t="s">
        <v>83</v>
      </c>
      <c r="AW205" s="13" t="s">
        <v>30</v>
      </c>
      <c r="AX205" s="13" t="s">
        <v>78</v>
      </c>
      <c r="AY205" s="237" t="s">
        <v>125</v>
      </c>
    </row>
    <row r="206" s="2" customFormat="1" ht="33" customHeight="1">
      <c r="A206" s="37"/>
      <c r="B206" s="38"/>
      <c r="C206" s="212" t="s">
        <v>313</v>
      </c>
      <c r="D206" s="212" t="s">
        <v>127</v>
      </c>
      <c r="E206" s="213" t="s">
        <v>314</v>
      </c>
      <c r="F206" s="214" t="s">
        <v>315</v>
      </c>
      <c r="G206" s="215" t="s">
        <v>130</v>
      </c>
      <c r="H206" s="216">
        <v>81</v>
      </c>
      <c r="I206" s="217"/>
      <c r="J206" s="218">
        <f>ROUND(I206*H206,2)</f>
        <v>0</v>
      </c>
      <c r="K206" s="219"/>
      <c r="L206" s="43"/>
      <c r="M206" s="220" t="s">
        <v>1</v>
      </c>
      <c r="N206" s="221" t="s">
        <v>38</v>
      </c>
      <c r="O206" s="90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4" t="s">
        <v>131</v>
      </c>
      <c r="AT206" s="224" t="s">
        <v>127</v>
      </c>
      <c r="AU206" s="224" t="s">
        <v>83</v>
      </c>
      <c r="AY206" s="16" t="s">
        <v>125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78</v>
      </c>
      <c r="BK206" s="225">
        <f>ROUND(I206*H206,2)</f>
        <v>0</v>
      </c>
      <c r="BL206" s="16" t="s">
        <v>131</v>
      </c>
      <c r="BM206" s="224" t="s">
        <v>316</v>
      </c>
    </row>
    <row r="207" s="13" customFormat="1">
      <c r="A207" s="13"/>
      <c r="B207" s="226"/>
      <c r="C207" s="227"/>
      <c r="D207" s="228" t="s">
        <v>133</v>
      </c>
      <c r="E207" s="229" t="s">
        <v>1</v>
      </c>
      <c r="F207" s="230" t="s">
        <v>308</v>
      </c>
      <c r="G207" s="227"/>
      <c r="H207" s="231">
        <v>81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133</v>
      </c>
      <c r="AU207" s="237" t="s">
        <v>83</v>
      </c>
      <c r="AV207" s="13" t="s">
        <v>83</v>
      </c>
      <c r="AW207" s="13" t="s">
        <v>30</v>
      </c>
      <c r="AX207" s="13" t="s">
        <v>78</v>
      </c>
      <c r="AY207" s="237" t="s">
        <v>125</v>
      </c>
    </row>
    <row r="208" s="2" customFormat="1" ht="24.15" customHeight="1">
      <c r="A208" s="37"/>
      <c r="B208" s="38"/>
      <c r="C208" s="212" t="s">
        <v>317</v>
      </c>
      <c r="D208" s="212" t="s">
        <v>127</v>
      </c>
      <c r="E208" s="213" t="s">
        <v>318</v>
      </c>
      <c r="F208" s="214" t="s">
        <v>319</v>
      </c>
      <c r="G208" s="215" t="s">
        <v>130</v>
      </c>
      <c r="H208" s="216">
        <v>81</v>
      </c>
      <c r="I208" s="217"/>
      <c r="J208" s="218">
        <f>ROUND(I208*H208,2)</f>
        <v>0</v>
      </c>
      <c r="K208" s="219"/>
      <c r="L208" s="43"/>
      <c r="M208" s="220" t="s">
        <v>1</v>
      </c>
      <c r="N208" s="221" t="s">
        <v>38</v>
      </c>
      <c r="O208" s="90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4" t="s">
        <v>131</v>
      </c>
      <c r="AT208" s="224" t="s">
        <v>127</v>
      </c>
      <c r="AU208" s="224" t="s">
        <v>83</v>
      </c>
      <c r="AY208" s="16" t="s">
        <v>125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78</v>
      </c>
      <c r="BK208" s="225">
        <f>ROUND(I208*H208,2)</f>
        <v>0</v>
      </c>
      <c r="BL208" s="16" t="s">
        <v>131</v>
      </c>
      <c r="BM208" s="224" t="s">
        <v>320</v>
      </c>
    </row>
    <row r="209" s="13" customFormat="1">
      <c r="A209" s="13"/>
      <c r="B209" s="226"/>
      <c r="C209" s="227"/>
      <c r="D209" s="228" t="s">
        <v>133</v>
      </c>
      <c r="E209" s="229" t="s">
        <v>1</v>
      </c>
      <c r="F209" s="230" t="s">
        <v>308</v>
      </c>
      <c r="G209" s="227"/>
      <c r="H209" s="231">
        <v>81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133</v>
      </c>
      <c r="AU209" s="237" t="s">
        <v>83</v>
      </c>
      <c r="AV209" s="13" t="s">
        <v>83</v>
      </c>
      <c r="AW209" s="13" t="s">
        <v>30</v>
      </c>
      <c r="AX209" s="13" t="s">
        <v>78</v>
      </c>
      <c r="AY209" s="237" t="s">
        <v>125</v>
      </c>
    </row>
    <row r="210" s="2" customFormat="1" ht="24.15" customHeight="1">
      <c r="A210" s="37"/>
      <c r="B210" s="38"/>
      <c r="C210" s="212" t="s">
        <v>321</v>
      </c>
      <c r="D210" s="212" t="s">
        <v>127</v>
      </c>
      <c r="E210" s="213" t="s">
        <v>322</v>
      </c>
      <c r="F210" s="214" t="s">
        <v>323</v>
      </c>
      <c r="G210" s="215" t="s">
        <v>130</v>
      </c>
      <c r="H210" s="216">
        <v>81</v>
      </c>
      <c r="I210" s="217"/>
      <c r="J210" s="218">
        <f>ROUND(I210*H210,2)</f>
        <v>0</v>
      </c>
      <c r="K210" s="219"/>
      <c r="L210" s="43"/>
      <c r="M210" s="220" t="s">
        <v>1</v>
      </c>
      <c r="N210" s="221" t="s">
        <v>38</v>
      </c>
      <c r="O210" s="90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4" t="s">
        <v>131</v>
      </c>
      <c r="AT210" s="224" t="s">
        <v>127</v>
      </c>
      <c r="AU210" s="224" t="s">
        <v>83</v>
      </c>
      <c r="AY210" s="16" t="s">
        <v>125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6" t="s">
        <v>78</v>
      </c>
      <c r="BK210" s="225">
        <f>ROUND(I210*H210,2)</f>
        <v>0</v>
      </c>
      <c r="BL210" s="16" t="s">
        <v>131</v>
      </c>
      <c r="BM210" s="224" t="s">
        <v>324</v>
      </c>
    </row>
    <row r="211" s="13" customFormat="1">
      <c r="A211" s="13"/>
      <c r="B211" s="226"/>
      <c r="C211" s="227"/>
      <c r="D211" s="228" t="s">
        <v>133</v>
      </c>
      <c r="E211" s="229" t="s">
        <v>1</v>
      </c>
      <c r="F211" s="230" t="s">
        <v>308</v>
      </c>
      <c r="G211" s="227"/>
      <c r="H211" s="231">
        <v>81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133</v>
      </c>
      <c r="AU211" s="237" t="s">
        <v>83</v>
      </c>
      <c r="AV211" s="13" t="s">
        <v>83</v>
      </c>
      <c r="AW211" s="13" t="s">
        <v>30</v>
      </c>
      <c r="AX211" s="13" t="s">
        <v>78</v>
      </c>
      <c r="AY211" s="237" t="s">
        <v>125</v>
      </c>
    </row>
    <row r="212" s="2" customFormat="1" ht="21.75" customHeight="1">
      <c r="A212" s="37"/>
      <c r="B212" s="38"/>
      <c r="C212" s="212" t="s">
        <v>325</v>
      </c>
      <c r="D212" s="212" t="s">
        <v>127</v>
      </c>
      <c r="E212" s="213" t="s">
        <v>326</v>
      </c>
      <c r="F212" s="214" t="s">
        <v>327</v>
      </c>
      <c r="G212" s="215" t="s">
        <v>130</v>
      </c>
      <c r="H212" s="216">
        <v>81</v>
      </c>
      <c r="I212" s="217"/>
      <c r="J212" s="218">
        <f>ROUND(I212*H212,2)</f>
        <v>0</v>
      </c>
      <c r="K212" s="219"/>
      <c r="L212" s="43"/>
      <c r="M212" s="220" t="s">
        <v>1</v>
      </c>
      <c r="N212" s="221" t="s">
        <v>38</v>
      </c>
      <c r="O212" s="90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4" t="s">
        <v>131</v>
      </c>
      <c r="AT212" s="224" t="s">
        <v>127</v>
      </c>
      <c r="AU212" s="224" t="s">
        <v>83</v>
      </c>
      <c r="AY212" s="16" t="s">
        <v>125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78</v>
      </c>
      <c r="BK212" s="225">
        <f>ROUND(I212*H212,2)</f>
        <v>0</v>
      </c>
      <c r="BL212" s="16" t="s">
        <v>131</v>
      </c>
      <c r="BM212" s="224" t="s">
        <v>328</v>
      </c>
    </row>
    <row r="213" s="13" customFormat="1">
      <c r="A213" s="13"/>
      <c r="B213" s="226"/>
      <c r="C213" s="227"/>
      <c r="D213" s="228" t="s">
        <v>133</v>
      </c>
      <c r="E213" s="229" t="s">
        <v>1</v>
      </c>
      <c r="F213" s="230" t="s">
        <v>308</v>
      </c>
      <c r="G213" s="227"/>
      <c r="H213" s="231">
        <v>81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133</v>
      </c>
      <c r="AU213" s="237" t="s">
        <v>83</v>
      </c>
      <c r="AV213" s="13" t="s">
        <v>83</v>
      </c>
      <c r="AW213" s="13" t="s">
        <v>30</v>
      </c>
      <c r="AX213" s="13" t="s">
        <v>78</v>
      </c>
      <c r="AY213" s="237" t="s">
        <v>125</v>
      </c>
    </row>
    <row r="214" s="2" customFormat="1" ht="21.75" customHeight="1">
      <c r="A214" s="37"/>
      <c r="B214" s="38"/>
      <c r="C214" s="212" t="s">
        <v>329</v>
      </c>
      <c r="D214" s="212" t="s">
        <v>127</v>
      </c>
      <c r="E214" s="213" t="s">
        <v>330</v>
      </c>
      <c r="F214" s="214" t="s">
        <v>331</v>
      </c>
      <c r="G214" s="215" t="s">
        <v>130</v>
      </c>
      <c r="H214" s="216">
        <v>81</v>
      </c>
      <c r="I214" s="217"/>
      <c r="J214" s="218">
        <f>ROUND(I214*H214,2)</f>
        <v>0</v>
      </c>
      <c r="K214" s="219"/>
      <c r="L214" s="43"/>
      <c r="M214" s="220" t="s">
        <v>1</v>
      </c>
      <c r="N214" s="221" t="s">
        <v>38</v>
      </c>
      <c r="O214" s="90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4" t="s">
        <v>131</v>
      </c>
      <c r="AT214" s="224" t="s">
        <v>127</v>
      </c>
      <c r="AU214" s="224" t="s">
        <v>83</v>
      </c>
      <c r="AY214" s="16" t="s">
        <v>125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6" t="s">
        <v>78</v>
      </c>
      <c r="BK214" s="225">
        <f>ROUND(I214*H214,2)</f>
        <v>0</v>
      </c>
      <c r="BL214" s="16" t="s">
        <v>131</v>
      </c>
      <c r="BM214" s="224" t="s">
        <v>332</v>
      </c>
    </row>
    <row r="215" s="13" customFormat="1">
      <c r="A215" s="13"/>
      <c r="B215" s="226"/>
      <c r="C215" s="227"/>
      <c r="D215" s="228" t="s">
        <v>133</v>
      </c>
      <c r="E215" s="229" t="s">
        <v>1</v>
      </c>
      <c r="F215" s="230" t="s">
        <v>308</v>
      </c>
      <c r="G215" s="227"/>
      <c r="H215" s="231">
        <v>81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133</v>
      </c>
      <c r="AU215" s="237" t="s">
        <v>83</v>
      </c>
      <c r="AV215" s="13" t="s">
        <v>83</v>
      </c>
      <c r="AW215" s="13" t="s">
        <v>30</v>
      </c>
      <c r="AX215" s="13" t="s">
        <v>78</v>
      </c>
      <c r="AY215" s="237" t="s">
        <v>125</v>
      </c>
    </row>
    <row r="216" s="2" customFormat="1" ht="21.75" customHeight="1">
      <c r="A216" s="37"/>
      <c r="B216" s="38"/>
      <c r="C216" s="212" t="s">
        <v>333</v>
      </c>
      <c r="D216" s="212" t="s">
        <v>127</v>
      </c>
      <c r="E216" s="213" t="s">
        <v>334</v>
      </c>
      <c r="F216" s="214" t="s">
        <v>335</v>
      </c>
      <c r="G216" s="215" t="s">
        <v>130</v>
      </c>
      <c r="H216" s="216">
        <v>81</v>
      </c>
      <c r="I216" s="217"/>
      <c r="J216" s="218">
        <f>ROUND(I216*H216,2)</f>
        <v>0</v>
      </c>
      <c r="K216" s="219"/>
      <c r="L216" s="43"/>
      <c r="M216" s="220" t="s">
        <v>1</v>
      </c>
      <c r="N216" s="221" t="s">
        <v>38</v>
      </c>
      <c r="O216" s="90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4" t="s">
        <v>131</v>
      </c>
      <c r="AT216" s="224" t="s">
        <v>127</v>
      </c>
      <c r="AU216" s="224" t="s">
        <v>83</v>
      </c>
      <c r="AY216" s="16" t="s">
        <v>125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6" t="s">
        <v>78</v>
      </c>
      <c r="BK216" s="225">
        <f>ROUND(I216*H216,2)</f>
        <v>0</v>
      </c>
      <c r="BL216" s="16" t="s">
        <v>131</v>
      </c>
      <c r="BM216" s="224" t="s">
        <v>336</v>
      </c>
    </row>
    <row r="217" s="13" customFormat="1">
      <c r="A217" s="13"/>
      <c r="B217" s="226"/>
      <c r="C217" s="227"/>
      <c r="D217" s="228" t="s">
        <v>133</v>
      </c>
      <c r="E217" s="229" t="s">
        <v>1</v>
      </c>
      <c r="F217" s="230" t="s">
        <v>308</v>
      </c>
      <c r="G217" s="227"/>
      <c r="H217" s="231">
        <v>81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133</v>
      </c>
      <c r="AU217" s="237" t="s">
        <v>83</v>
      </c>
      <c r="AV217" s="13" t="s">
        <v>83</v>
      </c>
      <c r="AW217" s="13" t="s">
        <v>30</v>
      </c>
      <c r="AX217" s="13" t="s">
        <v>78</v>
      </c>
      <c r="AY217" s="237" t="s">
        <v>125</v>
      </c>
    </row>
    <row r="218" s="12" customFormat="1" ht="22.8" customHeight="1">
      <c r="A218" s="12"/>
      <c r="B218" s="196"/>
      <c r="C218" s="197"/>
      <c r="D218" s="198" t="s">
        <v>72</v>
      </c>
      <c r="E218" s="210" t="s">
        <v>159</v>
      </c>
      <c r="F218" s="210" t="s">
        <v>337</v>
      </c>
      <c r="G218" s="197"/>
      <c r="H218" s="197"/>
      <c r="I218" s="200"/>
      <c r="J218" s="211">
        <f>BK218</f>
        <v>0</v>
      </c>
      <c r="K218" s="197"/>
      <c r="L218" s="202"/>
      <c r="M218" s="203"/>
      <c r="N218" s="204"/>
      <c r="O218" s="204"/>
      <c r="P218" s="205">
        <f>SUM(P219:P232)</f>
        <v>0</v>
      </c>
      <c r="Q218" s="204"/>
      <c r="R218" s="205">
        <f>SUM(R219:R232)</f>
        <v>12.029546900000002</v>
      </c>
      <c r="S218" s="204"/>
      <c r="T218" s="206">
        <f>SUM(T219:T232)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7" t="s">
        <v>78</v>
      </c>
      <c r="AT218" s="208" t="s">
        <v>72</v>
      </c>
      <c r="AU218" s="208" t="s">
        <v>78</v>
      </c>
      <c r="AY218" s="207" t="s">
        <v>125</v>
      </c>
      <c r="BK218" s="209">
        <f>SUM(BK219:BK232)</f>
        <v>0</v>
      </c>
    </row>
    <row r="219" s="2" customFormat="1" ht="16.5" customHeight="1">
      <c r="A219" s="37"/>
      <c r="B219" s="38"/>
      <c r="C219" s="212" t="s">
        <v>338</v>
      </c>
      <c r="D219" s="212" t="s">
        <v>127</v>
      </c>
      <c r="E219" s="213" t="s">
        <v>339</v>
      </c>
      <c r="F219" s="214" t="s">
        <v>340</v>
      </c>
      <c r="G219" s="215" t="s">
        <v>193</v>
      </c>
      <c r="H219" s="216">
        <v>6.8799999999999999</v>
      </c>
      <c r="I219" s="217"/>
      <c r="J219" s="218">
        <f>ROUND(I219*H219,2)</f>
        <v>0</v>
      </c>
      <c r="K219" s="219"/>
      <c r="L219" s="43"/>
      <c r="M219" s="220" t="s">
        <v>1</v>
      </c>
      <c r="N219" s="221" t="s">
        <v>38</v>
      </c>
      <c r="O219" s="90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131</v>
      </c>
      <c r="AT219" s="224" t="s">
        <v>127</v>
      </c>
      <c r="AU219" s="224" t="s">
        <v>83</v>
      </c>
      <c r="AY219" s="16" t="s">
        <v>125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78</v>
      </c>
      <c r="BK219" s="225">
        <f>ROUND(I219*H219,2)</f>
        <v>0</v>
      </c>
      <c r="BL219" s="16" t="s">
        <v>131</v>
      </c>
      <c r="BM219" s="224" t="s">
        <v>341</v>
      </c>
    </row>
    <row r="220" s="13" customFormat="1">
      <c r="A220" s="13"/>
      <c r="B220" s="226"/>
      <c r="C220" s="227"/>
      <c r="D220" s="228" t="s">
        <v>133</v>
      </c>
      <c r="E220" s="229" t="s">
        <v>1</v>
      </c>
      <c r="F220" s="230" t="s">
        <v>342</v>
      </c>
      <c r="G220" s="227"/>
      <c r="H220" s="231">
        <v>6.8799999999999999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133</v>
      </c>
      <c r="AU220" s="237" t="s">
        <v>83</v>
      </c>
      <c r="AV220" s="13" t="s">
        <v>83</v>
      </c>
      <c r="AW220" s="13" t="s">
        <v>30</v>
      </c>
      <c r="AX220" s="13" t="s">
        <v>78</v>
      </c>
      <c r="AY220" s="237" t="s">
        <v>125</v>
      </c>
    </row>
    <row r="221" s="2" customFormat="1" ht="24.15" customHeight="1">
      <c r="A221" s="37"/>
      <c r="B221" s="38"/>
      <c r="C221" s="212" t="s">
        <v>343</v>
      </c>
      <c r="D221" s="212" t="s">
        <v>127</v>
      </c>
      <c r="E221" s="213" t="s">
        <v>344</v>
      </c>
      <c r="F221" s="214" t="s">
        <v>345</v>
      </c>
      <c r="G221" s="215" t="s">
        <v>167</v>
      </c>
      <c r="H221" s="216">
        <v>86</v>
      </c>
      <c r="I221" s="217"/>
      <c r="J221" s="218">
        <f>ROUND(I221*H221,2)</f>
        <v>0</v>
      </c>
      <c r="K221" s="219"/>
      <c r="L221" s="43"/>
      <c r="M221" s="220" t="s">
        <v>1</v>
      </c>
      <c r="N221" s="221" t="s">
        <v>38</v>
      </c>
      <c r="O221" s="90"/>
      <c r="P221" s="222">
        <f>O221*H221</f>
        <v>0</v>
      </c>
      <c r="Q221" s="222">
        <v>1.0000000000000001E-05</v>
      </c>
      <c r="R221" s="222">
        <f>Q221*H221</f>
        <v>0.00086000000000000009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131</v>
      </c>
      <c r="AT221" s="224" t="s">
        <v>127</v>
      </c>
      <c r="AU221" s="224" t="s">
        <v>83</v>
      </c>
      <c r="AY221" s="16" t="s">
        <v>125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78</v>
      </c>
      <c r="BK221" s="225">
        <f>ROUND(I221*H221,2)</f>
        <v>0</v>
      </c>
      <c r="BL221" s="16" t="s">
        <v>131</v>
      </c>
      <c r="BM221" s="224" t="s">
        <v>346</v>
      </c>
    </row>
    <row r="222" s="13" customFormat="1">
      <c r="A222" s="13"/>
      <c r="B222" s="226"/>
      <c r="C222" s="227"/>
      <c r="D222" s="228" t="s">
        <v>133</v>
      </c>
      <c r="E222" s="229" t="s">
        <v>1</v>
      </c>
      <c r="F222" s="230" t="s">
        <v>347</v>
      </c>
      <c r="G222" s="227"/>
      <c r="H222" s="231">
        <v>86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133</v>
      </c>
      <c r="AU222" s="237" t="s">
        <v>83</v>
      </c>
      <c r="AV222" s="13" t="s">
        <v>83</v>
      </c>
      <c r="AW222" s="13" t="s">
        <v>30</v>
      </c>
      <c r="AX222" s="13" t="s">
        <v>78</v>
      </c>
      <c r="AY222" s="237" t="s">
        <v>125</v>
      </c>
    </row>
    <row r="223" s="2" customFormat="1" ht="24.15" customHeight="1">
      <c r="A223" s="37"/>
      <c r="B223" s="38"/>
      <c r="C223" s="249" t="s">
        <v>348</v>
      </c>
      <c r="D223" s="249" t="s">
        <v>213</v>
      </c>
      <c r="E223" s="250" t="s">
        <v>349</v>
      </c>
      <c r="F223" s="251" t="s">
        <v>350</v>
      </c>
      <c r="G223" s="252" t="s">
        <v>167</v>
      </c>
      <c r="H223" s="253">
        <v>87.290000000000006</v>
      </c>
      <c r="I223" s="254"/>
      <c r="J223" s="255">
        <f>ROUND(I223*H223,2)</f>
        <v>0</v>
      </c>
      <c r="K223" s="256"/>
      <c r="L223" s="257"/>
      <c r="M223" s="258" t="s">
        <v>1</v>
      </c>
      <c r="N223" s="259" t="s">
        <v>38</v>
      </c>
      <c r="O223" s="90"/>
      <c r="P223" s="222">
        <f>O223*H223</f>
        <v>0</v>
      </c>
      <c r="Q223" s="222">
        <v>0.0046100000000000004</v>
      </c>
      <c r="R223" s="222">
        <f>Q223*H223</f>
        <v>0.40240690000000007</v>
      </c>
      <c r="S223" s="222">
        <v>0</v>
      </c>
      <c r="T223" s="22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4" t="s">
        <v>159</v>
      </c>
      <c r="AT223" s="224" t="s">
        <v>213</v>
      </c>
      <c r="AU223" s="224" t="s">
        <v>83</v>
      </c>
      <c r="AY223" s="16" t="s">
        <v>125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6" t="s">
        <v>78</v>
      </c>
      <c r="BK223" s="225">
        <f>ROUND(I223*H223,2)</f>
        <v>0</v>
      </c>
      <c r="BL223" s="16" t="s">
        <v>131</v>
      </c>
      <c r="BM223" s="224" t="s">
        <v>351</v>
      </c>
    </row>
    <row r="224" s="13" customFormat="1">
      <c r="A224" s="13"/>
      <c r="B224" s="226"/>
      <c r="C224" s="227"/>
      <c r="D224" s="228" t="s">
        <v>133</v>
      </c>
      <c r="E224" s="227"/>
      <c r="F224" s="230" t="s">
        <v>352</v>
      </c>
      <c r="G224" s="227"/>
      <c r="H224" s="231">
        <v>87.290000000000006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133</v>
      </c>
      <c r="AU224" s="237" t="s">
        <v>83</v>
      </c>
      <c r="AV224" s="13" t="s">
        <v>83</v>
      </c>
      <c r="AW224" s="13" t="s">
        <v>4</v>
      </c>
      <c r="AX224" s="13" t="s">
        <v>78</v>
      </c>
      <c r="AY224" s="237" t="s">
        <v>125</v>
      </c>
    </row>
    <row r="225" s="2" customFormat="1" ht="16.5" customHeight="1">
      <c r="A225" s="37"/>
      <c r="B225" s="38"/>
      <c r="C225" s="212" t="s">
        <v>353</v>
      </c>
      <c r="D225" s="212" t="s">
        <v>127</v>
      </c>
      <c r="E225" s="213" t="s">
        <v>354</v>
      </c>
      <c r="F225" s="214" t="s">
        <v>355</v>
      </c>
      <c r="G225" s="215" t="s">
        <v>356</v>
      </c>
      <c r="H225" s="216">
        <v>36</v>
      </c>
      <c r="I225" s="217"/>
      <c r="J225" s="218">
        <f>ROUND(I225*H225,2)</f>
        <v>0</v>
      </c>
      <c r="K225" s="219"/>
      <c r="L225" s="43"/>
      <c r="M225" s="220" t="s">
        <v>1</v>
      </c>
      <c r="N225" s="221" t="s">
        <v>38</v>
      </c>
      <c r="O225" s="90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4" t="s">
        <v>131</v>
      </c>
      <c r="AT225" s="224" t="s">
        <v>127</v>
      </c>
      <c r="AU225" s="224" t="s">
        <v>83</v>
      </c>
      <c r="AY225" s="16" t="s">
        <v>125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6" t="s">
        <v>78</v>
      </c>
      <c r="BK225" s="225">
        <f>ROUND(I225*H225,2)</f>
        <v>0</v>
      </c>
      <c r="BL225" s="16" t="s">
        <v>131</v>
      </c>
      <c r="BM225" s="224" t="s">
        <v>357</v>
      </c>
    </row>
    <row r="226" s="13" customFormat="1">
      <c r="A226" s="13"/>
      <c r="B226" s="226"/>
      <c r="C226" s="227"/>
      <c r="D226" s="228" t="s">
        <v>133</v>
      </c>
      <c r="E226" s="229" t="s">
        <v>1</v>
      </c>
      <c r="F226" s="230" t="s">
        <v>358</v>
      </c>
      <c r="G226" s="227"/>
      <c r="H226" s="231">
        <v>36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133</v>
      </c>
      <c r="AU226" s="237" t="s">
        <v>83</v>
      </c>
      <c r="AV226" s="13" t="s">
        <v>83</v>
      </c>
      <c r="AW226" s="13" t="s">
        <v>30</v>
      </c>
      <c r="AX226" s="13" t="s">
        <v>78</v>
      </c>
      <c r="AY226" s="237" t="s">
        <v>125</v>
      </c>
    </row>
    <row r="227" s="2" customFormat="1" ht="16.5" customHeight="1">
      <c r="A227" s="37"/>
      <c r="B227" s="38"/>
      <c r="C227" s="212" t="s">
        <v>359</v>
      </c>
      <c r="D227" s="212" t="s">
        <v>127</v>
      </c>
      <c r="E227" s="213" t="s">
        <v>360</v>
      </c>
      <c r="F227" s="214" t="s">
        <v>361</v>
      </c>
      <c r="G227" s="215" t="s">
        <v>356</v>
      </c>
      <c r="H227" s="216">
        <v>6</v>
      </c>
      <c r="I227" s="217"/>
      <c r="J227" s="218">
        <f>ROUND(I227*H227,2)</f>
        <v>0</v>
      </c>
      <c r="K227" s="219"/>
      <c r="L227" s="43"/>
      <c r="M227" s="220" t="s">
        <v>1</v>
      </c>
      <c r="N227" s="221" t="s">
        <v>38</v>
      </c>
      <c r="O227" s="90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4" t="s">
        <v>131</v>
      </c>
      <c r="AT227" s="224" t="s">
        <v>127</v>
      </c>
      <c r="AU227" s="224" t="s">
        <v>83</v>
      </c>
      <c r="AY227" s="16" t="s">
        <v>125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6" t="s">
        <v>78</v>
      </c>
      <c r="BK227" s="225">
        <f>ROUND(I227*H227,2)</f>
        <v>0</v>
      </c>
      <c r="BL227" s="16" t="s">
        <v>131</v>
      </c>
      <c r="BM227" s="224" t="s">
        <v>362</v>
      </c>
    </row>
    <row r="228" s="13" customFormat="1">
      <c r="A228" s="13"/>
      <c r="B228" s="226"/>
      <c r="C228" s="227"/>
      <c r="D228" s="228" t="s">
        <v>133</v>
      </c>
      <c r="E228" s="229" t="s">
        <v>1</v>
      </c>
      <c r="F228" s="230" t="s">
        <v>363</v>
      </c>
      <c r="G228" s="227"/>
      <c r="H228" s="231">
        <v>6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133</v>
      </c>
      <c r="AU228" s="237" t="s">
        <v>83</v>
      </c>
      <c r="AV228" s="13" t="s">
        <v>83</v>
      </c>
      <c r="AW228" s="13" t="s">
        <v>30</v>
      </c>
      <c r="AX228" s="13" t="s">
        <v>78</v>
      </c>
      <c r="AY228" s="237" t="s">
        <v>125</v>
      </c>
    </row>
    <row r="229" s="2" customFormat="1" ht="16.5" customHeight="1">
      <c r="A229" s="37"/>
      <c r="B229" s="38"/>
      <c r="C229" s="212" t="s">
        <v>364</v>
      </c>
      <c r="D229" s="212" t="s">
        <v>127</v>
      </c>
      <c r="E229" s="213" t="s">
        <v>365</v>
      </c>
      <c r="F229" s="214" t="s">
        <v>366</v>
      </c>
      <c r="G229" s="215" t="s">
        <v>356</v>
      </c>
      <c r="H229" s="216">
        <v>18</v>
      </c>
      <c r="I229" s="217"/>
      <c r="J229" s="218">
        <f>ROUND(I229*H229,2)</f>
        <v>0</v>
      </c>
      <c r="K229" s="219"/>
      <c r="L229" s="43"/>
      <c r="M229" s="220" t="s">
        <v>1</v>
      </c>
      <c r="N229" s="221" t="s">
        <v>38</v>
      </c>
      <c r="O229" s="90"/>
      <c r="P229" s="222">
        <f>O229*H229</f>
        <v>0</v>
      </c>
      <c r="Q229" s="222">
        <v>0.12526000000000001</v>
      </c>
      <c r="R229" s="222">
        <f>Q229*H229</f>
        <v>2.25468</v>
      </c>
      <c r="S229" s="222">
        <v>0</v>
      </c>
      <c r="T229" s="22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4" t="s">
        <v>131</v>
      </c>
      <c r="AT229" s="224" t="s">
        <v>127</v>
      </c>
      <c r="AU229" s="224" t="s">
        <v>83</v>
      </c>
      <c r="AY229" s="16" t="s">
        <v>125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6" t="s">
        <v>78</v>
      </c>
      <c r="BK229" s="225">
        <f>ROUND(I229*H229,2)</f>
        <v>0</v>
      </c>
      <c r="BL229" s="16" t="s">
        <v>131</v>
      </c>
      <c r="BM229" s="224" t="s">
        <v>367</v>
      </c>
    </row>
    <row r="230" s="13" customFormat="1">
      <c r="A230" s="13"/>
      <c r="B230" s="226"/>
      <c r="C230" s="227"/>
      <c r="D230" s="228" t="s">
        <v>133</v>
      </c>
      <c r="E230" s="229" t="s">
        <v>1</v>
      </c>
      <c r="F230" s="230" t="s">
        <v>368</v>
      </c>
      <c r="G230" s="227"/>
      <c r="H230" s="231">
        <v>18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133</v>
      </c>
      <c r="AU230" s="237" t="s">
        <v>83</v>
      </c>
      <c r="AV230" s="13" t="s">
        <v>83</v>
      </c>
      <c r="AW230" s="13" t="s">
        <v>30</v>
      </c>
      <c r="AX230" s="13" t="s">
        <v>78</v>
      </c>
      <c r="AY230" s="237" t="s">
        <v>125</v>
      </c>
    </row>
    <row r="231" s="2" customFormat="1" ht="24.15" customHeight="1">
      <c r="A231" s="37"/>
      <c r="B231" s="38"/>
      <c r="C231" s="249" t="s">
        <v>369</v>
      </c>
      <c r="D231" s="249" t="s">
        <v>213</v>
      </c>
      <c r="E231" s="250" t="s">
        <v>370</v>
      </c>
      <c r="F231" s="251" t="s">
        <v>371</v>
      </c>
      <c r="G231" s="252" t="s">
        <v>356</v>
      </c>
      <c r="H231" s="253">
        <v>18</v>
      </c>
      <c r="I231" s="254"/>
      <c r="J231" s="255">
        <f>ROUND(I231*H231,2)</f>
        <v>0</v>
      </c>
      <c r="K231" s="256"/>
      <c r="L231" s="257"/>
      <c r="M231" s="258" t="s">
        <v>1</v>
      </c>
      <c r="N231" s="259" t="s">
        <v>38</v>
      </c>
      <c r="O231" s="90"/>
      <c r="P231" s="222">
        <f>O231*H231</f>
        <v>0</v>
      </c>
      <c r="Q231" s="222">
        <v>0.17499999999999999</v>
      </c>
      <c r="R231" s="222">
        <f>Q231*H231</f>
        <v>3.1499999999999999</v>
      </c>
      <c r="S231" s="222">
        <v>0</v>
      </c>
      <c r="T231" s="22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4" t="s">
        <v>159</v>
      </c>
      <c r="AT231" s="224" t="s">
        <v>213</v>
      </c>
      <c r="AU231" s="224" t="s">
        <v>83</v>
      </c>
      <c r="AY231" s="16" t="s">
        <v>125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6" t="s">
        <v>78</v>
      </c>
      <c r="BK231" s="225">
        <f>ROUND(I231*H231,2)</f>
        <v>0</v>
      </c>
      <c r="BL231" s="16" t="s">
        <v>131</v>
      </c>
      <c r="BM231" s="224" t="s">
        <v>372</v>
      </c>
    </row>
    <row r="232" s="2" customFormat="1" ht="33" customHeight="1">
      <c r="A232" s="37"/>
      <c r="B232" s="38"/>
      <c r="C232" s="212" t="s">
        <v>373</v>
      </c>
      <c r="D232" s="212" t="s">
        <v>127</v>
      </c>
      <c r="E232" s="213" t="s">
        <v>374</v>
      </c>
      <c r="F232" s="214" t="s">
        <v>375</v>
      </c>
      <c r="G232" s="215" t="s">
        <v>356</v>
      </c>
      <c r="H232" s="216">
        <v>20</v>
      </c>
      <c r="I232" s="217"/>
      <c r="J232" s="218">
        <f>ROUND(I232*H232,2)</f>
        <v>0</v>
      </c>
      <c r="K232" s="219"/>
      <c r="L232" s="43"/>
      <c r="M232" s="220" t="s">
        <v>1</v>
      </c>
      <c r="N232" s="221" t="s">
        <v>38</v>
      </c>
      <c r="O232" s="90"/>
      <c r="P232" s="222">
        <f>O232*H232</f>
        <v>0</v>
      </c>
      <c r="Q232" s="222">
        <v>0.31108000000000002</v>
      </c>
      <c r="R232" s="222">
        <f>Q232*H232</f>
        <v>6.2216000000000005</v>
      </c>
      <c r="S232" s="222">
        <v>0</v>
      </c>
      <c r="T232" s="22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4" t="s">
        <v>131</v>
      </c>
      <c r="AT232" s="224" t="s">
        <v>127</v>
      </c>
      <c r="AU232" s="224" t="s">
        <v>83</v>
      </c>
      <c r="AY232" s="16" t="s">
        <v>125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78</v>
      </c>
      <c r="BK232" s="225">
        <f>ROUND(I232*H232,2)</f>
        <v>0</v>
      </c>
      <c r="BL232" s="16" t="s">
        <v>131</v>
      </c>
      <c r="BM232" s="224" t="s">
        <v>376</v>
      </c>
    </row>
    <row r="233" s="12" customFormat="1" ht="22.8" customHeight="1">
      <c r="A233" s="12"/>
      <c r="B233" s="196"/>
      <c r="C233" s="197"/>
      <c r="D233" s="198" t="s">
        <v>72</v>
      </c>
      <c r="E233" s="210" t="s">
        <v>164</v>
      </c>
      <c r="F233" s="210" t="s">
        <v>377</v>
      </c>
      <c r="G233" s="197"/>
      <c r="H233" s="197"/>
      <c r="I233" s="200"/>
      <c r="J233" s="211">
        <f>BK233</f>
        <v>0</v>
      </c>
      <c r="K233" s="197"/>
      <c r="L233" s="202"/>
      <c r="M233" s="203"/>
      <c r="N233" s="204"/>
      <c r="O233" s="204"/>
      <c r="P233" s="205">
        <f>SUM(P234:P313)</f>
        <v>0</v>
      </c>
      <c r="Q233" s="204"/>
      <c r="R233" s="205">
        <f>SUM(R234:R313)</f>
        <v>161.33577020000004</v>
      </c>
      <c r="S233" s="204"/>
      <c r="T233" s="206">
        <f>SUM(T234:T313)</f>
        <v>1.48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7" t="s">
        <v>78</v>
      </c>
      <c r="AT233" s="208" t="s">
        <v>72</v>
      </c>
      <c r="AU233" s="208" t="s">
        <v>78</v>
      </c>
      <c r="AY233" s="207" t="s">
        <v>125</v>
      </c>
      <c r="BK233" s="209">
        <f>SUM(BK234:BK313)</f>
        <v>0</v>
      </c>
    </row>
    <row r="234" s="2" customFormat="1" ht="24.15" customHeight="1">
      <c r="A234" s="37"/>
      <c r="B234" s="38"/>
      <c r="C234" s="212" t="s">
        <v>378</v>
      </c>
      <c r="D234" s="212" t="s">
        <v>127</v>
      </c>
      <c r="E234" s="213" t="s">
        <v>379</v>
      </c>
      <c r="F234" s="214" t="s">
        <v>380</v>
      </c>
      <c r="G234" s="215" t="s">
        <v>356</v>
      </c>
      <c r="H234" s="216">
        <v>37</v>
      </c>
      <c r="I234" s="217"/>
      <c r="J234" s="218">
        <f>ROUND(I234*H234,2)</f>
        <v>0</v>
      </c>
      <c r="K234" s="219"/>
      <c r="L234" s="43"/>
      <c r="M234" s="220" t="s">
        <v>1</v>
      </c>
      <c r="N234" s="221" t="s">
        <v>38</v>
      </c>
      <c r="O234" s="90"/>
      <c r="P234" s="222">
        <f>O234*H234</f>
        <v>0</v>
      </c>
      <c r="Q234" s="222">
        <v>0.00069999999999999999</v>
      </c>
      <c r="R234" s="222">
        <f>Q234*H234</f>
        <v>0.025899999999999999</v>
      </c>
      <c r="S234" s="222">
        <v>0</v>
      </c>
      <c r="T234" s="22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4" t="s">
        <v>131</v>
      </c>
      <c r="AT234" s="224" t="s">
        <v>127</v>
      </c>
      <c r="AU234" s="224" t="s">
        <v>83</v>
      </c>
      <c r="AY234" s="16" t="s">
        <v>125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78</v>
      </c>
      <c r="BK234" s="225">
        <f>ROUND(I234*H234,2)</f>
        <v>0</v>
      </c>
      <c r="BL234" s="16" t="s">
        <v>131</v>
      </c>
      <c r="BM234" s="224" t="s">
        <v>381</v>
      </c>
    </row>
    <row r="235" s="13" customFormat="1">
      <c r="A235" s="13"/>
      <c r="B235" s="226"/>
      <c r="C235" s="227"/>
      <c r="D235" s="228" t="s">
        <v>133</v>
      </c>
      <c r="E235" s="229" t="s">
        <v>1</v>
      </c>
      <c r="F235" s="230" t="s">
        <v>382</v>
      </c>
      <c r="G235" s="227"/>
      <c r="H235" s="231">
        <v>37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133</v>
      </c>
      <c r="AU235" s="237" t="s">
        <v>83</v>
      </c>
      <c r="AV235" s="13" t="s">
        <v>83</v>
      </c>
      <c r="AW235" s="13" t="s">
        <v>30</v>
      </c>
      <c r="AX235" s="13" t="s">
        <v>78</v>
      </c>
      <c r="AY235" s="237" t="s">
        <v>125</v>
      </c>
    </row>
    <row r="236" s="2" customFormat="1" ht="16.5" customHeight="1">
      <c r="A236" s="37"/>
      <c r="B236" s="38"/>
      <c r="C236" s="249" t="s">
        <v>383</v>
      </c>
      <c r="D236" s="249" t="s">
        <v>213</v>
      </c>
      <c r="E236" s="250" t="s">
        <v>384</v>
      </c>
      <c r="F236" s="251" t="s">
        <v>385</v>
      </c>
      <c r="G236" s="252" t="s">
        <v>356</v>
      </c>
      <c r="H236" s="253">
        <v>4</v>
      </c>
      <c r="I236" s="254"/>
      <c r="J236" s="255">
        <f>ROUND(I236*H236,2)</f>
        <v>0</v>
      </c>
      <c r="K236" s="256"/>
      <c r="L236" s="257"/>
      <c r="M236" s="258" t="s">
        <v>1</v>
      </c>
      <c r="N236" s="259" t="s">
        <v>38</v>
      </c>
      <c r="O236" s="90"/>
      <c r="P236" s="222">
        <f>O236*H236</f>
        <v>0</v>
      </c>
      <c r="Q236" s="222">
        <v>0.0025000000000000001</v>
      </c>
      <c r="R236" s="222">
        <f>Q236*H236</f>
        <v>0.01</v>
      </c>
      <c r="S236" s="222">
        <v>0</v>
      </c>
      <c r="T236" s="22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4" t="s">
        <v>159</v>
      </c>
      <c r="AT236" s="224" t="s">
        <v>213</v>
      </c>
      <c r="AU236" s="224" t="s">
        <v>83</v>
      </c>
      <c r="AY236" s="16" t="s">
        <v>125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6" t="s">
        <v>78</v>
      </c>
      <c r="BK236" s="225">
        <f>ROUND(I236*H236,2)</f>
        <v>0</v>
      </c>
      <c r="BL236" s="16" t="s">
        <v>131</v>
      </c>
      <c r="BM236" s="224" t="s">
        <v>386</v>
      </c>
    </row>
    <row r="237" s="13" customFormat="1">
      <c r="A237" s="13"/>
      <c r="B237" s="226"/>
      <c r="C237" s="227"/>
      <c r="D237" s="228" t="s">
        <v>133</v>
      </c>
      <c r="E237" s="229" t="s">
        <v>1</v>
      </c>
      <c r="F237" s="230" t="s">
        <v>387</v>
      </c>
      <c r="G237" s="227"/>
      <c r="H237" s="231">
        <v>4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133</v>
      </c>
      <c r="AU237" s="237" t="s">
        <v>83</v>
      </c>
      <c r="AV237" s="13" t="s">
        <v>83</v>
      </c>
      <c r="AW237" s="13" t="s">
        <v>30</v>
      </c>
      <c r="AX237" s="13" t="s">
        <v>78</v>
      </c>
      <c r="AY237" s="237" t="s">
        <v>125</v>
      </c>
    </row>
    <row r="238" s="2" customFormat="1" ht="24.15" customHeight="1">
      <c r="A238" s="37"/>
      <c r="B238" s="38"/>
      <c r="C238" s="249" t="s">
        <v>388</v>
      </c>
      <c r="D238" s="249" t="s">
        <v>213</v>
      </c>
      <c r="E238" s="250" t="s">
        <v>389</v>
      </c>
      <c r="F238" s="251" t="s">
        <v>390</v>
      </c>
      <c r="G238" s="252" t="s">
        <v>356</v>
      </c>
      <c r="H238" s="253">
        <v>8</v>
      </c>
      <c r="I238" s="254"/>
      <c r="J238" s="255">
        <f>ROUND(I238*H238,2)</f>
        <v>0</v>
      </c>
      <c r="K238" s="256"/>
      <c r="L238" s="257"/>
      <c r="M238" s="258" t="s">
        <v>1</v>
      </c>
      <c r="N238" s="259" t="s">
        <v>38</v>
      </c>
      <c r="O238" s="90"/>
      <c r="P238" s="222">
        <f>O238*H238</f>
        <v>0</v>
      </c>
      <c r="Q238" s="222">
        <v>0.0025999999999999999</v>
      </c>
      <c r="R238" s="222">
        <f>Q238*H238</f>
        <v>0.020799999999999999</v>
      </c>
      <c r="S238" s="222">
        <v>0</v>
      </c>
      <c r="T238" s="22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4" t="s">
        <v>159</v>
      </c>
      <c r="AT238" s="224" t="s">
        <v>213</v>
      </c>
      <c r="AU238" s="224" t="s">
        <v>83</v>
      </c>
      <c r="AY238" s="16" t="s">
        <v>125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78</v>
      </c>
      <c r="BK238" s="225">
        <f>ROUND(I238*H238,2)</f>
        <v>0</v>
      </c>
      <c r="BL238" s="16" t="s">
        <v>131</v>
      </c>
      <c r="BM238" s="224" t="s">
        <v>391</v>
      </c>
    </row>
    <row r="239" s="13" customFormat="1">
      <c r="A239" s="13"/>
      <c r="B239" s="226"/>
      <c r="C239" s="227"/>
      <c r="D239" s="228" t="s">
        <v>133</v>
      </c>
      <c r="E239" s="229" t="s">
        <v>1</v>
      </c>
      <c r="F239" s="230" t="s">
        <v>392</v>
      </c>
      <c r="G239" s="227"/>
      <c r="H239" s="231">
        <v>8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133</v>
      </c>
      <c r="AU239" s="237" t="s">
        <v>83</v>
      </c>
      <c r="AV239" s="13" t="s">
        <v>83</v>
      </c>
      <c r="AW239" s="13" t="s">
        <v>30</v>
      </c>
      <c r="AX239" s="13" t="s">
        <v>78</v>
      </c>
      <c r="AY239" s="237" t="s">
        <v>125</v>
      </c>
    </row>
    <row r="240" s="2" customFormat="1" ht="24.15" customHeight="1">
      <c r="A240" s="37"/>
      <c r="B240" s="38"/>
      <c r="C240" s="212" t="s">
        <v>393</v>
      </c>
      <c r="D240" s="212" t="s">
        <v>127</v>
      </c>
      <c r="E240" s="213" t="s">
        <v>394</v>
      </c>
      <c r="F240" s="214" t="s">
        <v>395</v>
      </c>
      <c r="G240" s="215" t="s">
        <v>356</v>
      </c>
      <c r="H240" s="216">
        <v>4</v>
      </c>
      <c r="I240" s="217"/>
      <c r="J240" s="218">
        <f>ROUND(I240*H240,2)</f>
        <v>0</v>
      </c>
      <c r="K240" s="219"/>
      <c r="L240" s="43"/>
      <c r="M240" s="220" t="s">
        <v>1</v>
      </c>
      <c r="N240" s="221" t="s">
        <v>38</v>
      </c>
      <c r="O240" s="90"/>
      <c r="P240" s="222">
        <f>O240*H240</f>
        <v>0</v>
      </c>
      <c r="Q240" s="222">
        <v>1.0000000000000001E-05</v>
      </c>
      <c r="R240" s="222">
        <f>Q240*H240</f>
        <v>4.0000000000000003E-05</v>
      </c>
      <c r="S240" s="222">
        <v>0</v>
      </c>
      <c r="T240" s="22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4" t="s">
        <v>131</v>
      </c>
      <c r="AT240" s="224" t="s">
        <v>127</v>
      </c>
      <c r="AU240" s="224" t="s">
        <v>83</v>
      </c>
      <c r="AY240" s="16" t="s">
        <v>125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78</v>
      </c>
      <c r="BK240" s="225">
        <f>ROUND(I240*H240,2)</f>
        <v>0</v>
      </c>
      <c r="BL240" s="16" t="s">
        <v>131</v>
      </c>
      <c r="BM240" s="224" t="s">
        <v>396</v>
      </c>
    </row>
    <row r="241" s="13" customFormat="1">
      <c r="A241" s="13"/>
      <c r="B241" s="226"/>
      <c r="C241" s="227"/>
      <c r="D241" s="228" t="s">
        <v>133</v>
      </c>
      <c r="E241" s="229" t="s">
        <v>1</v>
      </c>
      <c r="F241" s="230" t="s">
        <v>397</v>
      </c>
      <c r="G241" s="227"/>
      <c r="H241" s="231">
        <v>4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133</v>
      </c>
      <c r="AU241" s="237" t="s">
        <v>83</v>
      </c>
      <c r="AV241" s="13" t="s">
        <v>83</v>
      </c>
      <c r="AW241" s="13" t="s">
        <v>30</v>
      </c>
      <c r="AX241" s="13" t="s">
        <v>78</v>
      </c>
      <c r="AY241" s="237" t="s">
        <v>125</v>
      </c>
    </row>
    <row r="242" s="2" customFormat="1" ht="24.15" customHeight="1">
      <c r="A242" s="37"/>
      <c r="B242" s="38"/>
      <c r="C242" s="249" t="s">
        <v>398</v>
      </c>
      <c r="D242" s="249" t="s">
        <v>213</v>
      </c>
      <c r="E242" s="250" t="s">
        <v>389</v>
      </c>
      <c r="F242" s="251" t="s">
        <v>390</v>
      </c>
      <c r="G242" s="252" t="s">
        <v>356</v>
      </c>
      <c r="H242" s="253">
        <v>4</v>
      </c>
      <c r="I242" s="254"/>
      <c r="J242" s="255">
        <f>ROUND(I242*H242,2)</f>
        <v>0</v>
      </c>
      <c r="K242" s="256"/>
      <c r="L242" s="257"/>
      <c r="M242" s="258" t="s">
        <v>1</v>
      </c>
      <c r="N242" s="259" t="s">
        <v>38</v>
      </c>
      <c r="O242" s="90"/>
      <c r="P242" s="222">
        <f>O242*H242</f>
        <v>0</v>
      </c>
      <c r="Q242" s="222">
        <v>0.0025999999999999999</v>
      </c>
      <c r="R242" s="222">
        <f>Q242*H242</f>
        <v>0.0104</v>
      </c>
      <c r="S242" s="222">
        <v>0</v>
      </c>
      <c r="T242" s="22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159</v>
      </c>
      <c r="AT242" s="224" t="s">
        <v>213</v>
      </c>
      <c r="AU242" s="224" t="s">
        <v>83</v>
      </c>
      <c r="AY242" s="16" t="s">
        <v>125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78</v>
      </c>
      <c r="BK242" s="225">
        <f>ROUND(I242*H242,2)</f>
        <v>0</v>
      </c>
      <c r="BL242" s="16" t="s">
        <v>131</v>
      </c>
      <c r="BM242" s="224" t="s">
        <v>399</v>
      </c>
    </row>
    <row r="243" s="2" customFormat="1" ht="24.15" customHeight="1">
      <c r="A243" s="37"/>
      <c r="B243" s="38"/>
      <c r="C243" s="212" t="s">
        <v>400</v>
      </c>
      <c r="D243" s="212" t="s">
        <v>127</v>
      </c>
      <c r="E243" s="213" t="s">
        <v>401</v>
      </c>
      <c r="F243" s="214" t="s">
        <v>402</v>
      </c>
      <c r="G243" s="215" t="s">
        <v>356</v>
      </c>
      <c r="H243" s="216">
        <v>20</v>
      </c>
      <c r="I243" s="217"/>
      <c r="J243" s="218">
        <f>ROUND(I243*H243,2)</f>
        <v>0</v>
      </c>
      <c r="K243" s="219"/>
      <c r="L243" s="43"/>
      <c r="M243" s="220" t="s">
        <v>1</v>
      </c>
      <c r="N243" s="221" t="s">
        <v>38</v>
      </c>
      <c r="O243" s="90"/>
      <c r="P243" s="222">
        <f>O243*H243</f>
        <v>0</v>
      </c>
      <c r="Q243" s="222">
        <v>0.11241</v>
      </c>
      <c r="R243" s="222">
        <f>Q243*H243</f>
        <v>2.2481999999999998</v>
      </c>
      <c r="S243" s="222">
        <v>0</v>
      </c>
      <c r="T243" s="22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4" t="s">
        <v>131</v>
      </c>
      <c r="AT243" s="224" t="s">
        <v>127</v>
      </c>
      <c r="AU243" s="224" t="s">
        <v>83</v>
      </c>
      <c r="AY243" s="16" t="s">
        <v>125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6" t="s">
        <v>78</v>
      </c>
      <c r="BK243" s="225">
        <f>ROUND(I243*H243,2)</f>
        <v>0</v>
      </c>
      <c r="BL243" s="16" t="s">
        <v>131</v>
      </c>
      <c r="BM243" s="224" t="s">
        <v>403</v>
      </c>
    </row>
    <row r="244" s="13" customFormat="1">
      <c r="A244" s="13"/>
      <c r="B244" s="226"/>
      <c r="C244" s="227"/>
      <c r="D244" s="228" t="s">
        <v>133</v>
      </c>
      <c r="E244" s="229" t="s">
        <v>1</v>
      </c>
      <c r="F244" s="230" t="s">
        <v>404</v>
      </c>
      <c r="G244" s="227"/>
      <c r="H244" s="231">
        <v>20</v>
      </c>
      <c r="I244" s="232"/>
      <c r="J244" s="227"/>
      <c r="K244" s="227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133</v>
      </c>
      <c r="AU244" s="237" t="s">
        <v>83</v>
      </c>
      <c r="AV244" s="13" t="s">
        <v>83</v>
      </c>
      <c r="AW244" s="13" t="s">
        <v>30</v>
      </c>
      <c r="AX244" s="13" t="s">
        <v>78</v>
      </c>
      <c r="AY244" s="237" t="s">
        <v>125</v>
      </c>
    </row>
    <row r="245" s="2" customFormat="1" ht="21.75" customHeight="1">
      <c r="A245" s="37"/>
      <c r="B245" s="38"/>
      <c r="C245" s="249" t="s">
        <v>405</v>
      </c>
      <c r="D245" s="249" t="s">
        <v>213</v>
      </c>
      <c r="E245" s="250" t="s">
        <v>406</v>
      </c>
      <c r="F245" s="251" t="s">
        <v>407</v>
      </c>
      <c r="G245" s="252" t="s">
        <v>356</v>
      </c>
      <c r="H245" s="253">
        <v>20</v>
      </c>
      <c r="I245" s="254"/>
      <c r="J245" s="255">
        <f>ROUND(I245*H245,2)</f>
        <v>0</v>
      </c>
      <c r="K245" s="256"/>
      <c r="L245" s="257"/>
      <c r="M245" s="258" t="s">
        <v>1</v>
      </c>
      <c r="N245" s="259" t="s">
        <v>38</v>
      </c>
      <c r="O245" s="90"/>
      <c r="P245" s="222">
        <f>O245*H245</f>
        <v>0</v>
      </c>
      <c r="Q245" s="222">
        <v>0.0025000000000000001</v>
      </c>
      <c r="R245" s="222">
        <f>Q245*H245</f>
        <v>0.050000000000000003</v>
      </c>
      <c r="S245" s="222">
        <v>0</v>
      </c>
      <c r="T245" s="22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4" t="s">
        <v>159</v>
      </c>
      <c r="AT245" s="224" t="s">
        <v>213</v>
      </c>
      <c r="AU245" s="224" t="s">
        <v>83</v>
      </c>
      <c r="AY245" s="16" t="s">
        <v>125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78</v>
      </c>
      <c r="BK245" s="225">
        <f>ROUND(I245*H245,2)</f>
        <v>0</v>
      </c>
      <c r="BL245" s="16" t="s">
        <v>131</v>
      </c>
      <c r="BM245" s="224" t="s">
        <v>408</v>
      </c>
    </row>
    <row r="246" s="2" customFormat="1" ht="24.15" customHeight="1">
      <c r="A246" s="37"/>
      <c r="B246" s="38"/>
      <c r="C246" s="212" t="s">
        <v>409</v>
      </c>
      <c r="D246" s="212" t="s">
        <v>127</v>
      </c>
      <c r="E246" s="213" t="s">
        <v>410</v>
      </c>
      <c r="F246" s="214" t="s">
        <v>411</v>
      </c>
      <c r="G246" s="215" t="s">
        <v>167</v>
      </c>
      <c r="H246" s="216">
        <v>450</v>
      </c>
      <c r="I246" s="217"/>
      <c r="J246" s="218">
        <f>ROUND(I246*H246,2)</f>
        <v>0</v>
      </c>
      <c r="K246" s="219"/>
      <c r="L246" s="43"/>
      <c r="M246" s="220" t="s">
        <v>1</v>
      </c>
      <c r="N246" s="221" t="s">
        <v>38</v>
      </c>
      <c r="O246" s="90"/>
      <c r="P246" s="222">
        <f>O246*H246</f>
        <v>0</v>
      </c>
      <c r="Q246" s="222">
        <v>0.00010000000000000001</v>
      </c>
      <c r="R246" s="222">
        <f>Q246*H246</f>
        <v>0.045000000000000005</v>
      </c>
      <c r="S246" s="222">
        <v>0</v>
      </c>
      <c r="T246" s="22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4" t="s">
        <v>131</v>
      </c>
      <c r="AT246" s="224" t="s">
        <v>127</v>
      </c>
      <c r="AU246" s="224" t="s">
        <v>83</v>
      </c>
      <c r="AY246" s="16" t="s">
        <v>125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6" t="s">
        <v>78</v>
      </c>
      <c r="BK246" s="225">
        <f>ROUND(I246*H246,2)</f>
        <v>0</v>
      </c>
      <c r="BL246" s="16" t="s">
        <v>131</v>
      </c>
      <c r="BM246" s="224" t="s">
        <v>412</v>
      </c>
    </row>
    <row r="247" s="13" customFormat="1">
      <c r="A247" s="13"/>
      <c r="B247" s="226"/>
      <c r="C247" s="227"/>
      <c r="D247" s="228" t="s">
        <v>133</v>
      </c>
      <c r="E247" s="229" t="s">
        <v>1</v>
      </c>
      <c r="F247" s="230" t="s">
        <v>413</v>
      </c>
      <c r="G247" s="227"/>
      <c r="H247" s="231">
        <v>450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133</v>
      </c>
      <c r="AU247" s="237" t="s">
        <v>83</v>
      </c>
      <c r="AV247" s="13" t="s">
        <v>83</v>
      </c>
      <c r="AW247" s="13" t="s">
        <v>30</v>
      </c>
      <c r="AX247" s="13" t="s">
        <v>78</v>
      </c>
      <c r="AY247" s="237" t="s">
        <v>125</v>
      </c>
    </row>
    <row r="248" s="2" customFormat="1" ht="24.15" customHeight="1">
      <c r="A248" s="37"/>
      <c r="B248" s="38"/>
      <c r="C248" s="212" t="s">
        <v>414</v>
      </c>
      <c r="D248" s="212" t="s">
        <v>127</v>
      </c>
      <c r="E248" s="213" t="s">
        <v>415</v>
      </c>
      <c r="F248" s="214" t="s">
        <v>416</v>
      </c>
      <c r="G248" s="215" t="s">
        <v>167</v>
      </c>
      <c r="H248" s="216">
        <v>41</v>
      </c>
      <c r="I248" s="217"/>
      <c r="J248" s="218">
        <f>ROUND(I248*H248,2)</f>
        <v>0</v>
      </c>
      <c r="K248" s="219"/>
      <c r="L248" s="43"/>
      <c r="M248" s="220" t="s">
        <v>1</v>
      </c>
      <c r="N248" s="221" t="s">
        <v>38</v>
      </c>
      <c r="O248" s="90"/>
      <c r="P248" s="222">
        <f>O248*H248</f>
        <v>0</v>
      </c>
      <c r="Q248" s="222">
        <v>0.00010000000000000001</v>
      </c>
      <c r="R248" s="222">
        <f>Q248*H248</f>
        <v>0.0041000000000000003</v>
      </c>
      <c r="S248" s="222">
        <v>0</v>
      </c>
      <c r="T248" s="22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131</v>
      </c>
      <c r="AT248" s="224" t="s">
        <v>127</v>
      </c>
      <c r="AU248" s="224" t="s">
        <v>83</v>
      </c>
      <c r="AY248" s="16" t="s">
        <v>125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78</v>
      </c>
      <c r="BK248" s="225">
        <f>ROUND(I248*H248,2)</f>
        <v>0</v>
      </c>
      <c r="BL248" s="16" t="s">
        <v>131</v>
      </c>
      <c r="BM248" s="224" t="s">
        <v>417</v>
      </c>
    </row>
    <row r="249" s="13" customFormat="1">
      <c r="A249" s="13"/>
      <c r="B249" s="226"/>
      <c r="C249" s="227"/>
      <c r="D249" s="228" t="s">
        <v>133</v>
      </c>
      <c r="E249" s="229" t="s">
        <v>1</v>
      </c>
      <c r="F249" s="230" t="s">
        <v>418</v>
      </c>
      <c r="G249" s="227"/>
      <c r="H249" s="231">
        <v>41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133</v>
      </c>
      <c r="AU249" s="237" t="s">
        <v>83</v>
      </c>
      <c r="AV249" s="13" t="s">
        <v>83</v>
      </c>
      <c r="AW249" s="13" t="s">
        <v>30</v>
      </c>
      <c r="AX249" s="13" t="s">
        <v>78</v>
      </c>
      <c r="AY249" s="237" t="s">
        <v>125</v>
      </c>
    </row>
    <row r="250" s="2" customFormat="1" ht="24.15" customHeight="1">
      <c r="A250" s="37"/>
      <c r="B250" s="38"/>
      <c r="C250" s="212" t="s">
        <v>419</v>
      </c>
      <c r="D250" s="212" t="s">
        <v>127</v>
      </c>
      <c r="E250" s="213" t="s">
        <v>420</v>
      </c>
      <c r="F250" s="214" t="s">
        <v>421</v>
      </c>
      <c r="G250" s="215" t="s">
        <v>167</v>
      </c>
      <c r="H250" s="216">
        <v>260</v>
      </c>
      <c r="I250" s="217"/>
      <c r="J250" s="218">
        <f>ROUND(I250*H250,2)</f>
        <v>0</v>
      </c>
      <c r="K250" s="219"/>
      <c r="L250" s="43"/>
      <c r="M250" s="220" t="s">
        <v>1</v>
      </c>
      <c r="N250" s="221" t="s">
        <v>38</v>
      </c>
      <c r="O250" s="90"/>
      <c r="P250" s="222">
        <f>O250*H250</f>
        <v>0</v>
      </c>
      <c r="Q250" s="222">
        <v>0.00020000000000000001</v>
      </c>
      <c r="R250" s="222">
        <f>Q250*H250</f>
        <v>0.052000000000000005</v>
      </c>
      <c r="S250" s="222">
        <v>0</v>
      </c>
      <c r="T250" s="22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4" t="s">
        <v>131</v>
      </c>
      <c r="AT250" s="224" t="s">
        <v>127</v>
      </c>
      <c r="AU250" s="224" t="s">
        <v>83</v>
      </c>
      <c r="AY250" s="16" t="s">
        <v>125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78</v>
      </c>
      <c r="BK250" s="225">
        <f>ROUND(I250*H250,2)</f>
        <v>0</v>
      </c>
      <c r="BL250" s="16" t="s">
        <v>131</v>
      </c>
      <c r="BM250" s="224" t="s">
        <v>422</v>
      </c>
    </row>
    <row r="251" s="13" customFormat="1">
      <c r="A251" s="13"/>
      <c r="B251" s="226"/>
      <c r="C251" s="227"/>
      <c r="D251" s="228" t="s">
        <v>133</v>
      </c>
      <c r="E251" s="229" t="s">
        <v>1</v>
      </c>
      <c r="F251" s="230" t="s">
        <v>423</v>
      </c>
      <c r="G251" s="227"/>
      <c r="H251" s="231">
        <v>260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133</v>
      </c>
      <c r="AU251" s="237" t="s">
        <v>83</v>
      </c>
      <c r="AV251" s="13" t="s">
        <v>83</v>
      </c>
      <c r="AW251" s="13" t="s">
        <v>30</v>
      </c>
      <c r="AX251" s="13" t="s">
        <v>78</v>
      </c>
      <c r="AY251" s="237" t="s">
        <v>125</v>
      </c>
    </row>
    <row r="252" s="2" customFormat="1" ht="24.15" customHeight="1">
      <c r="A252" s="37"/>
      <c r="B252" s="38"/>
      <c r="C252" s="212" t="s">
        <v>424</v>
      </c>
      <c r="D252" s="212" t="s">
        <v>127</v>
      </c>
      <c r="E252" s="213" t="s">
        <v>425</v>
      </c>
      <c r="F252" s="214" t="s">
        <v>426</v>
      </c>
      <c r="G252" s="215" t="s">
        <v>167</v>
      </c>
      <c r="H252" s="216">
        <v>440</v>
      </c>
      <c r="I252" s="217"/>
      <c r="J252" s="218">
        <f>ROUND(I252*H252,2)</f>
        <v>0</v>
      </c>
      <c r="K252" s="219"/>
      <c r="L252" s="43"/>
      <c r="M252" s="220" t="s">
        <v>1</v>
      </c>
      <c r="N252" s="221" t="s">
        <v>38</v>
      </c>
      <c r="O252" s="90"/>
      <c r="P252" s="222">
        <f>O252*H252</f>
        <v>0</v>
      </c>
      <c r="Q252" s="222">
        <v>0.00010000000000000001</v>
      </c>
      <c r="R252" s="222">
        <f>Q252*H252</f>
        <v>0.044000000000000004</v>
      </c>
      <c r="S252" s="222">
        <v>0</v>
      </c>
      <c r="T252" s="22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4" t="s">
        <v>131</v>
      </c>
      <c r="AT252" s="224" t="s">
        <v>127</v>
      </c>
      <c r="AU252" s="224" t="s">
        <v>83</v>
      </c>
      <c r="AY252" s="16" t="s">
        <v>125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78</v>
      </c>
      <c r="BK252" s="225">
        <f>ROUND(I252*H252,2)</f>
        <v>0</v>
      </c>
      <c r="BL252" s="16" t="s">
        <v>131</v>
      </c>
      <c r="BM252" s="224" t="s">
        <v>427</v>
      </c>
    </row>
    <row r="253" s="13" customFormat="1">
      <c r="A253" s="13"/>
      <c r="B253" s="226"/>
      <c r="C253" s="227"/>
      <c r="D253" s="228" t="s">
        <v>133</v>
      </c>
      <c r="E253" s="229" t="s">
        <v>1</v>
      </c>
      <c r="F253" s="230" t="s">
        <v>428</v>
      </c>
      <c r="G253" s="227"/>
      <c r="H253" s="231">
        <v>440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133</v>
      </c>
      <c r="AU253" s="237" t="s">
        <v>83</v>
      </c>
      <c r="AV253" s="13" t="s">
        <v>83</v>
      </c>
      <c r="AW253" s="13" t="s">
        <v>30</v>
      </c>
      <c r="AX253" s="13" t="s">
        <v>78</v>
      </c>
      <c r="AY253" s="237" t="s">
        <v>125</v>
      </c>
    </row>
    <row r="254" s="2" customFormat="1" ht="24.15" customHeight="1">
      <c r="A254" s="37"/>
      <c r="B254" s="38"/>
      <c r="C254" s="212" t="s">
        <v>429</v>
      </c>
      <c r="D254" s="212" t="s">
        <v>127</v>
      </c>
      <c r="E254" s="213" t="s">
        <v>430</v>
      </c>
      <c r="F254" s="214" t="s">
        <v>431</v>
      </c>
      <c r="G254" s="215" t="s">
        <v>130</v>
      </c>
      <c r="H254" s="216">
        <v>78</v>
      </c>
      <c r="I254" s="217"/>
      <c r="J254" s="218">
        <f>ROUND(I254*H254,2)</f>
        <v>0</v>
      </c>
      <c r="K254" s="219"/>
      <c r="L254" s="43"/>
      <c r="M254" s="220" t="s">
        <v>1</v>
      </c>
      <c r="N254" s="221" t="s">
        <v>38</v>
      </c>
      <c r="O254" s="90"/>
      <c r="P254" s="222">
        <f>O254*H254</f>
        <v>0</v>
      </c>
      <c r="Q254" s="222">
        <v>0.0011999999999999999</v>
      </c>
      <c r="R254" s="222">
        <f>Q254*H254</f>
        <v>0.093599999999999989</v>
      </c>
      <c r="S254" s="222">
        <v>0</v>
      </c>
      <c r="T254" s="22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4" t="s">
        <v>131</v>
      </c>
      <c r="AT254" s="224" t="s">
        <v>127</v>
      </c>
      <c r="AU254" s="224" t="s">
        <v>83</v>
      </c>
      <c r="AY254" s="16" t="s">
        <v>125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78</v>
      </c>
      <c r="BK254" s="225">
        <f>ROUND(I254*H254,2)</f>
        <v>0</v>
      </c>
      <c r="BL254" s="16" t="s">
        <v>131</v>
      </c>
      <c r="BM254" s="224" t="s">
        <v>432</v>
      </c>
    </row>
    <row r="255" s="13" customFormat="1">
      <c r="A255" s="13"/>
      <c r="B255" s="226"/>
      <c r="C255" s="227"/>
      <c r="D255" s="228" t="s">
        <v>133</v>
      </c>
      <c r="E255" s="229" t="s">
        <v>1</v>
      </c>
      <c r="F255" s="230" t="s">
        <v>433</v>
      </c>
      <c r="G255" s="227"/>
      <c r="H255" s="231">
        <v>78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133</v>
      </c>
      <c r="AU255" s="237" t="s">
        <v>83</v>
      </c>
      <c r="AV255" s="13" t="s">
        <v>83</v>
      </c>
      <c r="AW255" s="13" t="s">
        <v>30</v>
      </c>
      <c r="AX255" s="13" t="s">
        <v>78</v>
      </c>
      <c r="AY255" s="237" t="s">
        <v>125</v>
      </c>
    </row>
    <row r="256" s="2" customFormat="1" ht="24.15" customHeight="1">
      <c r="A256" s="37"/>
      <c r="B256" s="38"/>
      <c r="C256" s="212" t="s">
        <v>434</v>
      </c>
      <c r="D256" s="212" t="s">
        <v>127</v>
      </c>
      <c r="E256" s="213" t="s">
        <v>435</v>
      </c>
      <c r="F256" s="214" t="s">
        <v>436</v>
      </c>
      <c r="G256" s="215" t="s">
        <v>167</v>
      </c>
      <c r="H256" s="216">
        <v>450</v>
      </c>
      <c r="I256" s="217"/>
      <c r="J256" s="218">
        <f>ROUND(I256*H256,2)</f>
        <v>0</v>
      </c>
      <c r="K256" s="219"/>
      <c r="L256" s="43"/>
      <c r="M256" s="220" t="s">
        <v>1</v>
      </c>
      <c r="N256" s="221" t="s">
        <v>38</v>
      </c>
      <c r="O256" s="90"/>
      <c r="P256" s="222">
        <f>O256*H256</f>
        <v>0</v>
      </c>
      <c r="Q256" s="222">
        <v>0.00033</v>
      </c>
      <c r="R256" s="222">
        <f>Q256*H256</f>
        <v>0.14849999999999999</v>
      </c>
      <c r="S256" s="222">
        <v>0</v>
      </c>
      <c r="T256" s="22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4" t="s">
        <v>131</v>
      </c>
      <c r="AT256" s="224" t="s">
        <v>127</v>
      </c>
      <c r="AU256" s="224" t="s">
        <v>83</v>
      </c>
      <c r="AY256" s="16" t="s">
        <v>125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78</v>
      </c>
      <c r="BK256" s="225">
        <f>ROUND(I256*H256,2)</f>
        <v>0</v>
      </c>
      <c r="BL256" s="16" t="s">
        <v>131</v>
      </c>
      <c r="BM256" s="224" t="s">
        <v>437</v>
      </c>
    </row>
    <row r="257" s="2" customFormat="1" ht="24.15" customHeight="1">
      <c r="A257" s="37"/>
      <c r="B257" s="38"/>
      <c r="C257" s="212" t="s">
        <v>438</v>
      </c>
      <c r="D257" s="212" t="s">
        <v>127</v>
      </c>
      <c r="E257" s="213" t="s">
        <v>439</v>
      </c>
      <c r="F257" s="214" t="s">
        <v>440</v>
      </c>
      <c r="G257" s="215" t="s">
        <v>167</v>
      </c>
      <c r="H257" s="216">
        <v>260</v>
      </c>
      <c r="I257" s="217"/>
      <c r="J257" s="218">
        <f>ROUND(I257*H257,2)</f>
        <v>0</v>
      </c>
      <c r="K257" s="219"/>
      <c r="L257" s="43"/>
      <c r="M257" s="220" t="s">
        <v>1</v>
      </c>
      <c r="N257" s="221" t="s">
        <v>38</v>
      </c>
      <c r="O257" s="90"/>
      <c r="P257" s="222">
        <f>O257*H257</f>
        <v>0</v>
      </c>
      <c r="Q257" s="222">
        <v>0.00064999999999999997</v>
      </c>
      <c r="R257" s="222">
        <f>Q257*H257</f>
        <v>0.16899999999999998</v>
      </c>
      <c r="S257" s="222">
        <v>0</v>
      </c>
      <c r="T257" s="22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4" t="s">
        <v>131</v>
      </c>
      <c r="AT257" s="224" t="s">
        <v>127</v>
      </c>
      <c r="AU257" s="224" t="s">
        <v>83</v>
      </c>
      <c r="AY257" s="16" t="s">
        <v>125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6" t="s">
        <v>78</v>
      </c>
      <c r="BK257" s="225">
        <f>ROUND(I257*H257,2)</f>
        <v>0</v>
      </c>
      <c r="BL257" s="16" t="s">
        <v>131</v>
      </c>
      <c r="BM257" s="224" t="s">
        <v>441</v>
      </c>
    </row>
    <row r="258" s="2" customFormat="1" ht="24.15" customHeight="1">
      <c r="A258" s="37"/>
      <c r="B258" s="38"/>
      <c r="C258" s="212" t="s">
        <v>442</v>
      </c>
      <c r="D258" s="212" t="s">
        <v>127</v>
      </c>
      <c r="E258" s="213" t="s">
        <v>443</v>
      </c>
      <c r="F258" s="214" t="s">
        <v>444</v>
      </c>
      <c r="G258" s="215" t="s">
        <v>167</v>
      </c>
      <c r="H258" s="216">
        <v>440</v>
      </c>
      <c r="I258" s="217"/>
      <c r="J258" s="218">
        <f>ROUND(I258*H258,2)</f>
        <v>0</v>
      </c>
      <c r="K258" s="219"/>
      <c r="L258" s="43"/>
      <c r="M258" s="220" t="s">
        <v>1</v>
      </c>
      <c r="N258" s="221" t="s">
        <v>38</v>
      </c>
      <c r="O258" s="90"/>
      <c r="P258" s="222">
        <f>O258*H258</f>
        <v>0</v>
      </c>
      <c r="Q258" s="222">
        <v>0.00038000000000000002</v>
      </c>
      <c r="R258" s="222">
        <f>Q258*H258</f>
        <v>0.16720000000000002</v>
      </c>
      <c r="S258" s="222">
        <v>0</v>
      </c>
      <c r="T258" s="22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4" t="s">
        <v>131</v>
      </c>
      <c r="AT258" s="224" t="s">
        <v>127</v>
      </c>
      <c r="AU258" s="224" t="s">
        <v>83</v>
      </c>
      <c r="AY258" s="16" t="s">
        <v>125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6" t="s">
        <v>78</v>
      </c>
      <c r="BK258" s="225">
        <f>ROUND(I258*H258,2)</f>
        <v>0</v>
      </c>
      <c r="BL258" s="16" t="s">
        <v>131</v>
      </c>
      <c r="BM258" s="224" t="s">
        <v>445</v>
      </c>
    </row>
    <row r="259" s="2" customFormat="1" ht="24.15" customHeight="1">
      <c r="A259" s="37"/>
      <c r="B259" s="38"/>
      <c r="C259" s="212" t="s">
        <v>446</v>
      </c>
      <c r="D259" s="212" t="s">
        <v>127</v>
      </c>
      <c r="E259" s="213" t="s">
        <v>447</v>
      </c>
      <c r="F259" s="214" t="s">
        <v>448</v>
      </c>
      <c r="G259" s="215" t="s">
        <v>130</v>
      </c>
      <c r="H259" s="216">
        <v>78</v>
      </c>
      <c r="I259" s="217"/>
      <c r="J259" s="218">
        <f>ROUND(I259*H259,2)</f>
        <v>0</v>
      </c>
      <c r="K259" s="219"/>
      <c r="L259" s="43"/>
      <c r="M259" s="220" t="s">
        <v>1</v>
      </c>
      <c r="N259" s="221" t="s">
        <v>38</v>
      </c>
      <c r="O259" s="90"/>
      <c r="P259" s="222">
        <f>O259*H259</f>
        <v>0</v>
      </c>
      <c r="Q259" s="222">
        <v>0.0025999999999999999</v>
      </c>
      <c r="R259" s="222">
        <f>Q259*H259</f>
        <v>0.20279999999999998</v>
      </c>
      <c r="S259" s="222">
        <v>0</v>
      </c>
      <c r="T259" s="22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4" t="s">
        <v>131</v>
      </c>
      <c r="AT259" s="224" t="s">
        <v>127</v>
      </c>
      <c r="AU259" s="224" t="s">
        <v>83</v>
      </c>
      <c r="AY259" s="16" t="s">
        <v>125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6" t="s">
        <v>78</v>
      </c>
      <c r="BK259" s="225">
        <f>ROUND(I259*H259,2)</f>
        <v>0</v>
      </c>
      <c r="BL259" s="16" t="s">
        <v>131</v>
      </c>
      <c r="BM259" s="224" t="s">
        <v>449</v>
      </c>
    </row>
    <row r="260" s="2" customFormat="1" ht="33" customHeight="1">
      <c r="A260" s="37"/>
      <c r="B260" s="38"/>
      <c r="C260" s="212" t="s">
        <v>450</v>
      </c>
      <c r="D260" s="212" t="s">
        <v>127</v>
      </c>
      <c r="E260" s="213" t="s">
        <v>451</v>
      </c>
      <c r="F260" s="214" t="s">
        <v>452</v>
      </c>
      <c r="G260" s="215" t="s">
        <v>167</v>
      </c>
      <c r="H260" s="216">
        <v>39</v>
      </c>
      <c r="I260" s="217"/>
      <c r="J260" s="218">
        <f>ROUND(I260*H260,2)</f>
        <v>0</v>
      </c>
      <c r="K260" s="219"/>
      <c r="L260" s="43"/>
      <c r="M260" s="220" t="s">
        <v>1</v>
      </c>
      <c r="N260" s="221" t="s">
        <v>38</v>
      </c>
      <c r="O260" s="90"/>
      <c r="P260" s="222">
        <f>O260*H260</f>
        <v>0</v>
      </c>
      <c r="Q260" s="222">
        <v>0.080879999999999994</v>
      </c>
      <c r="R260" s="222">
        <f>Q260*H260</f>
        <v>3.1543199999999998</v>
      </c>
      <c r="S260" s="222">
        <v>0</v>
      </c>
      <c r="T260" s="22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4" t="s">
        <v>131</v>
      </c>
      <c r="AT260" s="224" t="s">
        <v>127</v>
      </c>
      <c r="AU260" s="224" t="s">
        <v>83</v>
      </c>
      <c r="AY260" s="16" t="s">
        <v>125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78</v>
      </c>
      <c r="BK260" s="225">
        <f>ROUND(I260*H260,2)</f>
        <v>0</v>
      </c>
      <c r="BL260" s="16" t="s">
        <v>131</v>
      </c>
      <c r="BM260" s="224" t="s">
        <v>453</v>
      </c>
    </row>
    <row r="261" s="13" customFormat="1">
      <c r="A261" s="13"/>
      <c r="B261" s="226"/>
      <c r="C261" s="227"/>
      <c r="D261" s="228" t="s">
        <v>133</v>
      </c>
      <c r="E261" s="229" t="s">
        <v>1</v>
      </c>
      <c r="F261" s="230" t="s">
        <v>454</v>
      </c>
      <c r="G261" s="227"/>
      <c r="H261" s="231">
        <v>39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133</v>
      </c>
      <c r="AU261" s="237" t="s">
        <v>83</v>
      </c>
      <c r="AV261" s="13" t="s">
        <v>83</v>
      </c>
      <c r="AW261" s="13" t="s">
        <v>30</v>
      </c>
      <c r="AX261" s="13" t="s">
        <v>78</v>
      </c>
      <c r="AY261" s="237" t="s">
        <v>125</v>
      </c>
    </row>
    <row r="262" s="2" customFormat="1" ht="16.5" customHeight="1">
      <c r="A262" s="37"/>
      <c r="B262" s="38"/>
      <c r="C262" s="249" t="s">
        <v>455</v>
      </c>
      <c r="D262" s="249" t="s">
        <v>213</v>
      </c>
      <c r="E262" s="250" t="s">
        <v>456</v>
      </c>
      <c r="F262" s="251" t="s">
        <v>457</v>
      </c>
      <c r="G262" s="252" t="s">
        <v>167</v>
      </c>
      <c r="H262" s="253">
        <v>39.780000000000001</v>
      </c>
      <c r="I262" s="254"/>
      <c r="J262" s="255">
        <f>ROUND(I262*H262,2)</f>
        <v>0</v>
      </c>
      <c r="K262" s="256"/>
      <c r="L262" s="257"/>
      <c r="M262" s="258" t="s">
        <v>1</v>
      </c>
      <c r="N262" s="259" t="s">
        <v>38</v>
      </c>
      <c r="O262" s="90"/>
      <c r="P262" s="222">
        <f>O262*H262</f>
        <v>0</v>
      </c>
      <c r="Q262" s="222">
        <v>0.056000000000000001</v>
      </c>
      <c r="R262" s="222">
        <f>Q262*H262</f>
        <v>2.2276800000000003</v>
      </c>
      <c r="S262" s="222">
        <v>0</v>
      </c>
      <c r="T262" s="22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4" t="s">
        <v>159</v>
      </c>
      <c r="AT262" s="224" t="s">
        <v>213</v>
      </c>
      <c r="AU262" s="224" t="s">
        <v>83</v>
      </c>
      <c r="AY262" s="16" t="s">
        <v>125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78</v>
      </c>
      <c r="BK262" s="225">
        <f>ROUND(I262*H262,2)</f>
        <v>0</v>
      </c>
      <c r="BL262" s="16" t="s">
        <v>131</v>
      </c>
      <c r="BM262" s="224" t="s">
        <v>458</v>
      </c>
    </row>
    <row r="263" s="13" customFormat="1">
      <c r="A263" s="13"/>
      <c r="B263" s="226"/>
      <c r="C263" s="227"/>
      <c r="D263" s="228" t="s">
        <v>133</v>
      </c>
      <c r="E263" s="227"/>
      <c r="F263" s="230" t="s">
        <v>459</v>
      </c>
      <c r="G263" s="227"/>
      <c r="H263" s="231">
        <v>39.780000000000001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133</v>
      </c>
      <c r="AU263" s="237" t="s">
        <v>83</v>
      </c>
      <c r="AV263" s="13" t="s">
        <v>83</v>
      </c>
      <c r="AW263" s="13" t="s">
        <v>4</v>
      </c>
      <c r="AX263" s="13" t="s">
        <v>78</v>
      </c>
      <c r="AY263" s="237" t="s">
        <v>125</v>
      </c>
    </row>
    <row r="264" s="2" customFormat="1" ht="33" customHeight="1">
      <c r="A264" s="37"/>
      <c r="B264" s="38"/>
      <c r="C264" s="212" t="s">
        <v>460</v>
      </c>
      <c r="D264" s="212" t="s">
        <v>127</v>
      </c>
      <c r="E264" s="213" t="s">
        <v>461</v>
      </c>
      <c r="F264" s="214" t="s">
        <v>462</v>
      </c>
      <c r="G264" s="215" t="s">
        <v>167</v>
      </c>
      <c r="H264" s="216">
        <v>228</v>
      </c>
      <c r="I264" s="217"/>
      <c r="J264" s="218">
        <f>ROUND(I264*H264,2)</f>
        <v>0</v>
      </c>
      <c r="K264" s="219"/>
      <c r="L264" s="43"/>
      <c r="M264" s="220" t="s">
        <v>1</v>
      </c>
      <c r="N264" s="221" t="s">
        <v>38</v>
      </c>
      <c r="O264" s="90"/>
      <c r="P264" s="222">
        <f>O264*H264</f>
        <v>0</v>
      </c>
      <c r="Q264" s="222">
        <v>0.14215</v>
      </c>
      <c r="R264" s="222">
        <f>Q264*H264</f>
        <v>32.410200000000003</v>
      </c>
      <c r="S264" s="222">
        <v>0</v>
      </c>
      <c r="T264" s="22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4" t="s">
        <v>131</v>
      </c>
      <c r="AT264" s="224" t="s">
        <v>127</v>
      </c>
      <c r="AU264" s="224" t="s">
        <v>83</v>
      </c>
      <c r="AY264" s="16" t="s">
        <v>125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6" t="s">
        <v>78</v>
      </c>
      <c r="BK264" s="225">
        <f>ROUND(I264*H264,2)</f>
        <v>0</v>
      </c>
      <c r="BL264" s="16" t="s">
        <v>131</v>
      </c>
      <c r="BM264" s="224" t="s">
        <v>463</v>
      </c>
    </row>
    <row r="265" s="13" customFormat="1">
      <c r="A265" s="13"/>
      <c r="B265" s="226"/>
      <c r="C265" s="227"/>
      <c r="D265" s="228" t="s">
        <v>133</v>
      </c>
      <c r="E265" s="229" t="s">
        <v>1</v>
      </c>
      <c r="F265" s="230" t="s">
        <v>464</v>
      </c>
      <c r="G265" s="227"/>
      <c r="H265" s="231">
        <v>228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133</v>
      </c>
      <c r="AU265" s="237" t="s">
        <v>83</v>
      </c>
      <c r="AV265" s="13" t="s">
        <v>83</v>
      </c>
      <c r="AW265" s="13" t="s">
        <v>30</v>
      </c>
      <c r="AX265" s="13" t="s">
        <v>78</v>
      </c>
      <c r="AY265" s="237" t="s">
        <v>125</v>
      </c>
    </row>
    <row r="266" s="2" customFormat="1" ht="16.5" customHeight="1">
      <c r="A266" s="37"/>
      <c r="B266" s="38"/>
      <c r="C266" s="249" t="s">
        <v>465</v>
      </c>
      <c r="D266" s="249" t="s">
        <v>213</v>
      </c>
      <c r="E266" s="250" t="s">
        <v>456</v>
      </c>
      <c r="F266" s="251" t="s">
        <v>457</v>
      </c>
      <c r="G266" s="252" t="s">
        <v>167</v>
      </c>
      <c r="H266" s="253">
        <v>465.12</v>
      </c>
      <c r="I266" s="254"/>
      <c r="J266" s="255">
        <f>ROUND(I266*H266,2)</f>
        <v>0</v>
      </c>
      <c r="K266" s="256"/>
      <c r="L266" s="257"/>
      <c r="M266" s="258" t="s">
        <v>1</v>
      </c>
      <c r="N266" s="259" t="s">
        <v>38</v>
      </c>
      <c r="O266" s="90"/>
      <c r="P266" s="222">
        <f>O266*H266</f>
        <v>0</v>
      </c>
      <c r="Q266" s="222">
        <v>0.056000000000000001</v>
      </c>
      <c r="R266" s="222">
        <f>Q266*H266</f>
        <v>26.046720000000001</v>
      </c>
      <c r="S266" s="222">
        <v>0</v>
      </c>
      <c r="T266" s="22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4" t="s">
        <v>159</v>
      </c>
      <c r="AT266" s="224" t="s">
        <v>213</v>
      </c>
      <c r="AU266" s="224" t="s">
        <v>83</v>
      </c>
      <c r="AY266" s="16" t="s">
        <v>125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78</v>
      </c>
      <c r="BK266" s="225">
        <f>ROUND(I266*H266,2)</f>
        <v>0</v>
      </c>
      <c r="BL266" s="16" t="s">
        <v>131</v>
      </c>
      <c r="BM266" s="224" t="s">
        <v>466</v>
      </c>
    </row>
    <row r="267" s="13" customFormat="1">
      <c r="A267" s="13"/>
      <c r="B267" s="226"/>
      <c r="C267" s="227"/>
      <c r="D267" s="228" t="s">
        <v>133</v>
      </c>
      <c r="E267" s="227"/>
      <c r="F267" s="230" t="s">
        <v>467</v>
      </c>
      <c r="G267" s="227"/>
      <c r="H267" s="231">
        <v>465.12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133</v>
      </c>
      <c r="AU267" s="237" t="s">
        <v>83</v>
      </c>
      <c r="AV267" s="13" t="s">
        <v>83</v>
      </c>
      <c r="AW267" s="13" t="s">
        <v>4</v>
      </c>
      <c r="AX267" s="13" t="s">
        <v>78</v>
      </c>
      <c r="AY267" s="237" t="s">
        <v>125</v>
      </c>
    </row>
    <row r="268" s="2" customFormat="1" ht="24.15" customHeight="1">
      <c r="A268" s="37"/>
      <c r="B268" s="38"/>
      <c r="C268" s="212" t="s">
        <v>468</v>
      </c>
      <c r="D268" s="212" t="s">
        <v>127</v>
      </c>
      <c r="E268" s="213" t="s">
        <v>469</v>
      </c>
      <c r="F268" s="214" t="s">
        <v>470</v>
      </c>
      <c r="G268" s="215" t="s">
        <v>167</v>
      </c>
      <c r="H268" s="216">
        <v>39</v>
      </c>
      <c r="I268" s="217"/>
      <c r="J268" s="218">
        <f>ROUND(I268*H268,2)</f>
        <v>0</v>
      </c>
      <c r="K268" s="219"/>
      <c r="L268" s="43"/>
      <c r="M268" s="220" t="s">
        <v>1</v>
      </c>
      <c r="N268" s="221" t="s">
        <v>38</v>
      </c>
      <c r="O268" s="90"/>
      <c r="P268" s="222">
        <f>O268*H268</f>
        <v>0</v>
      </c>
      <c r="Q268" s="222">
        <v>0.089779999999999999</v>
      </c>
      <c r="R268" s="222">
        <f>Q268*H268</f>
        <v>3.50142</v>
      </c>
      <c r="S268" s="222">
        <v>0</v>
      </c>
      <c r="T268" s="22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4" t="s">
        <v>131</v>
      </c>
      <c r="AT268" s="224" t="s">
        <v>127</v>
      </c>
      <c r="AU268" s="224" t="s">
        <v>83</v>
      </c>
      <c r="AY268" s="16" t="s">
        <v>125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6" t="s">
        <v>78</v>
      </c>
      <c r="BK268" s="225">
        <f>ROUND(I268*H268,2)</f>
        <v>0</v>
      </c>
      <c r="BL268" s="16" t="s">
        <v>131</v>
      </c>
      <c r="BM268" s="224" t="s">
        <v>471</v>
      </c>
    </row>
    <row r="269" s="13" customFormat="1">
      <c r="A269" s="13"/>
      <c r="B269" s="226"/>
      <c r="C269" s="227"/>
      <c r="D269" s="228" t="s">
        <v>133</v>
      </c>
      <c r="E269" s="229" t="s">
        <v>1</v>
      </c>
      <c r="F269" s="230" t="s">
        <v>472</v>
      </c>
      <c r="G269" s="227"/>
      <c r="H269" s="231">
        <v>39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133</v>
      </c>
      <c r="AU269" s="237" t="s">
        <v>83</v>
      </c>
      <c r="AV269" s="13" t="s">
        <v>83</v>
      </c>
      <c r="AW269" s="13" t="s">
        <v>30</v>
      </c>
      <c r="AX269" s="13" t="s">
        <v>78</v>
      </c>
      <c r="AY269" s="237" t="s">
        <v>125</v>
      </c>
    </row>
    <row r="270" s="2" customFormat="1" ht="16.5" customHeight="1">
      <c r="A270" s="37"/>
      <c r="B270" s="38"/>
      <c r="C270" s="249" t="s">
        <v>473</v>
      </c>
      <c r="D270" s="249" t="s">
        <v>213</v>
      </c>
      <c r="E270" s="250" t="s">
        <v>474</v>
      </c>
      <c r="F270" s="251" t="s">
        <v>475</v>
      </c>
      <c r="G270" s="252" t="s">
        <v>130</v>
      </c>
      <c r="H270" s="253">
        <v>3.8999999999999999</v>
      </c>
      <c r="I270" s="254"/>
      <c r="J270" s="255">
        <f>ROUND(I270*H270,2)</f>
        <v>0</v>
      </c>
      <c r="K270" s="256"/>
      <c r="L270" s="257"/>
      <c r="M270" s="258" t="s">
        <v>1</v>
      </c>
      <c r="N270" s="259" t="s">
        <v>38</v>
      </c>
      <c r="O270" s="90"/>
      <c r="P270" s="222">
        <f>O270*H270</f>
        <v>0</v>
      </c>
      <c r="Q270" s="222">
        <v>0.222</v>
      </c>
      <c r="R270" s="222">
        <f>Q270*H270</f>
        <v>0.86580000000000001</v>
      </c>
      <c r="S270" s="222">
        <v>0</v>
      </c>
      <c r="T270" s="22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4" t="s">
        <v>159</v>
      </c>
      <c r="AT270" s="224" t="s">
        <v>213</v>
      </c>
      <c r="AU270" s="224" t="s">
        <v>83</v>
      </c>
      <c r="AY270" s="16" t="s">
        <v>125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6" t="s">
        <v>78</v>
      </c>
      <c r="BK270" s="225">
        <f>ROUND(I270*H270,2)</f>
        <v>0</v>
      </c>
      <c r="BL270" s="16" t="s">
        <v>131</v>
      </c>
      <c r="BM270" s="224" t="s">
        <v>476</v>
      </c>
    </row>
    <row r="271" s="13" customFormat="1">
      <c r="A271" s="13"/>
      <c r="B271" s="226"/>
      <c r="C271" s="227"/>
      <c r="D271" s="228" t="s">
        <v>133</v>
      </c>
      <c r="E271" s="227"/>
      <c r="F271" s="230" t="s">
        <v>477</v>
      </c>
      <c r="G271" s="227"/>
      <c r="H271" s="231">
        <v>3.8999999999999999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133</v>
      </c>
      <c r="AU271" s="237" t="s">
        <v>83</v>
      </c>
      <c r="AV271" s="13" t="s">
        <v>83</v>
      </c>
      <c r="AW271" s="13" t="s">
        <v>4</v>
      </c>
      <c r="AX271" s="13" t="s">
        <v>78</v>
      </c>
      <c r="AY271" s="237" t="s">
        <v>125</v>
      </c>
    </row>
    <row r="272" s="2" customFormat="1" ht="33" customHeight="1">
      <c r="A272" s="37"/>
      <c r="B272" s="38"/>
      <c r="C272" s="212" t="s">
        <v>478</v>
      </c>
      <c r="D272" s="212" t="s">
        <v>127</v>
      </c>
      <c r="E272" s="213" t="s">
        <v>479</v>
      </c>
      <c r="F272" s="214" t="s">
        <v>480</v>
      </c>
      <c r="G272" s="215" t="s">
        <v>167</v>
      </c>
      <c r="H272" s="216">
        <v>245</v>
      </c>
      <c r="I272" s="217"/>
      <c r="J272" s="218">
        <f>ROUND(I272*H272,2)</f>
        <v>0</v>
      </c>
      <c r="K272" s="219"/>
      <c r="L272" s="43"/>
      <c r="M272" s="220" t="s">
        <v>1</v>
      </c>
      <c r="N272" s="221" t="s">
        <v>38</v>
      </c>
      <c r="O272" s="90"/>
      <c r="P272" s="222">
        <f>O272*H272</f>
        <v>0</v>
      </c>
      <c r="Q272" s="222">
        <v>0.15540000000000001</v>
      </c>
      <c r="R272" s="222">
        <f>Q272*H272</f>
        <v>38.073</v>
      </c>
      <c r="S272" s="222">
        <v>0</v>
      </c>
      <c r="T272" s="22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4" t="s">
        <v>131</v>
      </c>
      <c r="AT272" s="224" t="s">
        <v>127</v>
      </c>
      <c r="AU272" s="224" t="s">
        <v>83</v>
      </c>
      <c r="AY272" s="16" t="s">
        <v>125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78</v>
      </c>
      <c r="BK272" s="225">
        <f>ROUND(I272*H272,2)</f>
        <v>0</v>
      </c>
      <c r="BL272" s="16" t="s">
        <v>131</v>
      </c>
      <c r="BM272" s="224" t="s">
        <v>481</v>
      </c>
    </row>
    <row r="273" s="13" customFormat="1">
      <c r="A273" s="13"/>
      <c r="B273" s="226"/>
      <c r="C273" s="227"/>
      <c r="D273" s="228" t="s">
        <v>133</v>
      </c>
      <c r="E273" s="229" t="s">
        <v>1</v>
      </c>
      <c r="F273" s="230" t="s">
        <v>482</v>
      </c>
      <c r="G273" s="227"/>
      <c r="H273" s="231">
        <v>157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133</v>
      </c>
      <c r="AU273" s="237" t="s">
        <v>83</v>
      </c>
      <c r="AV273" s="13" t="s">
        <v>83</v>
      </c>
      <c r="AW273" s="13" t="s">
        <v>30</v>
      </c>
      <c r="AX273" s="13" t="s">
        <v>73</v>
      </c>
      <c r="AY273" s="237" t="s">
        <v>125</v>
      </c>
    </row>
    <row r="274" s="13" customFormat="1">
      <c r="A274" s="13"/>
      <c r="B274" s="226"/>
      <c r="C274" s="227"/>
      <c r="D274" s="228" t="s">
        <v>133</v>
      </c>
      <c r="E274" s="229" t="s">
        <v>1</v>
      </c>
      <c r="F274" s="230" t="s">
        <v>483</v>
      </c>
      <c r="G274" s="227"/>
      <c r="H274" s="231">
        <v>60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133</v>
      </c>
      <c r="AU274" s="237" t="s">
        <v>83</v>
      </c>
      <c r="AV274" s="13" t="s">
        <v>83</v>
      </c>
      <c r="AW274" s="13" t="s">
        <v>30</v>
      </c>
      <c r="AX274" s="13" t="s">
        <v>73</v>
      </c>
      <c r="AY274" s="237" t="s">
        <v>125</v>
      </c>
    </row>
    <row r="275" s="13" customFormat="1">
      <c r="A275" s="13"/>
      <c r="B275" s="226"/>
      <c r="C275" s="227"/>
      <c r="D275" s="228" t="s">
        <v>133</v>
      </c>
      <c r="E275" s="229" t="s">
        <v>1</v>
      </c>
      <c r="F275" s="230" t="s">
        <v>484</v>
      </c>
      <c r="G275" s="227"/>
      <c r="H275" s="231">
        <v>28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133</v>
      </c>
      <c r="AU275" s="237" t="s">
        <v>83</v>
      </c>
      <c r="AV275" s="13" t="s">
        <v>83</v>
      </c>
      <c r="AW275" s="13" t="s">
        <v>30</v>
      </c>
      <c r="AX275" s="13" t="s">
        <v>73</v>
      </c>
      <c r="AY275" s="237" t="s">
        <v>125</v>
      </c>
    </row>
    <row r="276" s="14" customFormat="1">
      <c r="A276" s="14"/>
      <c r="B276" s="238"/>
      <c r="C276" s="239"/>
      <c r="D276" s="228" t="s">
        <v>133</v>
      </c>
      <c r="E276" s="240" t="s">
        <v>1</v>
      </c>
      <c r="F276" s="241" t="s">
        <v>197</v>
      </c>
      <c r="G276" s="239"/>
      <c r="H276" s="242">
        <v>245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133</v>
      </c>
      <c r="AU276" s="248" t="s">
        <v>83</v>
      </c>
      <c r="AV276" s="14" t="s">
        <v>131</v>
      </c>
      <c r="AW276" s="14" t="s">
        <v>30</v>
      </c>
      <c r="AX276" s="14" t="s">
        <v>78</v>
      </c>
      <c r="AY276" s="248" t="s">
        <v>125</v>
      </c>
    </row>
    <row r="277" s="2" customFormat="1" ht="16.5" customHeight="1">
      <c r="A277" s="37"/>
      <c r="B277" s="38"/>
      <c r="C277" s="249" t="s">
        <v>485</v>
      </c>
      <c r="D277" s="249" t="s">
        <v>213</v>
      </c>
      <c r="E277" s="250" t="s">
        <v>486</v>
      </c>
      <c r="F277" s="251" t="s">
        <v>487</v>
      </c>
      <c r="G277" s="252" t="s">
        <v>167</v>
      </c>
      <c r="H277" s="253">
        <v>160.13999999999999</v>
      </c>
      <c r="I277" s="254"/>
      <c r="J277" s="255">
        <f>ROUND(I277*H277,2)</f>
        <v>0</v>
      </c>
      <c r="K277" s="256"/>
      <c r="L277" s="257"/>
      <c r="M277" s="258" t="s">
        <v>1</v>
      </c>
      <c r="N277" s="259" t="s">
        <v>38</v>
      </c>
      <c r="O277" s="90"/>
      <c r="P277" s="222">
        <f>O277*H277</f>
        <v>0</v>
      </c>
      <c r="Q277" s="222">
        <v>0.080000000000000002</v>
      </c>
      <c r="R277" s="222">
        <f>Q277*H277</f>
        <v>12.8112</v>
      </c>
      <c r="S277" s="222">
        <v>0</v>
      </c>
      <c r="T277" s="22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4" t="s">
        <v>159</v>
      </c>
      <c r="AT277" s="224" t="s">
        <v>213</v>
      </c>
      <c r="AU277" s="224" t="s">
        <v>83</v>
      </c>
      <c r="AY277" s="16" t="s">
        <v>125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6" t="s">
        <v>78</v>
      </c>
      <c r="BK277" s="225">
        <f>ROUND(I277*H277,2)</f>
        <v>0</v>
      </c>
      <c r="BL277" s="16" t="s">
        <v>131</v>
      </c>
      <c r="BM277" s="224" t="s">
        <v>488</v>
      </c>
    </row>
    <row r="278" s="13" customFormat="1">
      <c r="A278" s="13"/>
      <c r="B278" s="226"/>
      <c r="C278" s="227"/>
      <c r="D278" s="228" t="s">
        <v>133</v>
      </c>
      <c r="E278" s="227"/>
      <c r="F278" s="230" t="s">
        <v>489</v>
      </c>
      <c r="G278" s="227"/>
      <c r="H278" s="231">
        <v>160.13999999999999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133</v>
      </c>
      <c r="AU278" s="237" t="s">
        <v>83</v>
      </c>
      <c r="AV278" s="13" t="s">
        <v>83</v>
      </c>
      <c r="AW278" s="13" t="s">
        <v>4</v>
      </c>
      <c r="AX278" s="13" t="s">
        <v>78</v>
      </c>
      <c r="AY278" s="237" t="s">
        <v>125</v>
      </c>
    </row>
    <row r="279" s="2" customFormat="1" ht="24.15" customHeight="1">
      <c r="A279" s="37"/>
      <c r="B279" s="38"/>
      <c r="C279" s="249" t="s">
        <v>490</v>
      </c>
      <c r="D279" s="249" t="s">
        <v>213</v>
      </c>
      <c r="E279" s="250" t="s">
        <v>491</v>
      </c>
      <c r="F279" s="251" t="s">
        <v>492</v>
      </c>
      <c r="G279" s="252" t="s">
        <v>167</v>
      </c>
      <c r="H279" s="253">
        <v>28.559999999999999</v>
      </c>
      <c r="I279" s="254"/>
      <c r="J279" s="255">
        <f>ROUND(I279*H279,2)</f>
        <v>0</v>
      </c>
      <c r="K279" s="256"/>
      <c r="L279" s="257"/>
      <c r="M279" s="258" t="s">
        <v>1</v>
      </c>
      <c r="N279" s="259" t="s">
        <v>38</v>
      </c>
      <c r="O279" s="90"/>
      <c r="P279" s="222">
        <f>O279*H279</f>
        <v>0</v>
      </c>
      <c r="Q279" s="222">
        <v>0.065670000000000006</v>
      </c>
      <c r="R279" s="222">
        <f>Q279*H279</f>
        <v>1.8755352000000001</v>
      </c>
      <c r="S279" s="222">
        <v>0</v>
      </c>
      <c r="T279" s="22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4" t="s">
        <v>159</v>
      </c>
      <c r="AT279" s="224" t="s">
        <v>213</v>
      </c>
      <c r="AU279" s="224" t="s">
        <v>83</v>
      </c>
      <c r="AY279" s="16" t="s">
        <v>125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6" t="s">
        <v>78</v>
      </c>
      <c r="BK279" s="225">
        <f>ROUND(I279*H279,2)</f>
        <v>0</v>
      </c>
      <c r="BL279" s="16" t="s">
        <v>131</v>
      </c>
      <c r="BM279" s="224" t="s">
        <v>493</v>
      </c>
    </row>
    <row r="280" s="13" customFormat="1">
      <c r="A280" s="13"/>
      <c r="B280" s="226"/>
      <c r="C280" s="227"/>
      <c r="D280" s="228" t="s">
        <v>133</v>
      </c>
      <c r="E280" s="227"/>
      <c r="F280" s="230" t="s">
        <v>494</v>
      </c>
      <c r="G280" s="227"/>
      <c r="H280" s="231">
        <v>28.559999999999999</v>
      </c>
      <c r="I280" s="232"/>
      <c r="J280" s="227"/>
      <c r="K280" s="227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133</v>
      </c>
      <c r="AU280" s="237" t="s">
        <v>83</v>
      </c>
      <c r="AV280" s="13" t="s">
        <v>83</v>
      </c>
      <c r="AW280" s="13" t="s">
        <v>4</v>
      </c>
      <c r="AX280" s="13" t="s">
        <v>78</v>
      </c>
      <c r="AY280" s="237" t="s">
        <v>125</v>
      </c>
    </row>
    <row r="281" s="2" customFormat="1" ht="24.15" customHeight="1">
      <c r="A281" s="37"/>
      <c r="B281" s="38"/>
      <c r="C281" s="249" t="s">
        <v>495</v>
      </c>
      <c r="D281" s="249" t="s">
        <v>213</v>
      </c>
      <c r="E281" s="250" t="s">
        <v>496</v>
      </c>
      <c r="F281" s="251" t="s">
        <v>497</v>
      </c>
      <c r="G281" s="252" t="s">
        <v>167</v>
      </c>
      <c r="H281" s="253">
        <v>61.200000000000003</v>
      </c>
      <c r="I281" s="254"/>
      <c r="J281" s="255">
        <f>ROUND(I281*H281,2)</f>
        <v>0</v>
      </c>
      <c r="K281" s="256"/>
      <c r="L281" s="257"/>
      <c r="M281" s="258" t="s">
        <v>1</v>
      </c>
      <c r="N281" s="259" t="s">
        <v>38</v>
      </c>
      <c r="O281" s="90"/>
      <c r="P281" s="222">
        <f>O281*H281</f>
        <v>0</v>
      </c>
      <c r="Q281" s="222">
        <v>0.048300000000000003</v>
      </c>
      <c r="R281" s="222">
        <f>Q281*H281</f>
        <v>2.9559600000000001</v>
      </c>
      <c r="S281" s="222">
        <v>0</v>
      </c>
      <c r="T281" s="22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4" t="s">
        <v>159</v>
      </c>
      <c r="AT281" s="224" t="s">
        <v>213</v>
      </c>
      <c r="AU281" s="224" t="s">
        <v>83</v>
      </c>
      <c r="AY281" s="16" t="s">
        <v>125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6" t="s">
        <v>78</v>
      </c>
      <c r="BK281" s="225">
        <f>ROUND(I281*H281,2)</f>
        <v>0</v>
      </c>
      <c r="BL281" s="16" t="s">
        <v>131</v>
      </c>
      <c r="BM281" s="224" t="s">
        <v>498</v>
      </c>
    </row>
    <row r="282" s="13" customFormat="1">
      <c r="A282" s="13"/>
      <c r="B282" s="226"/>
      <c r="C282" s="227"/>
      <c r="D282" s="228" t="s">
        <v>133</v>
      </c>
      <c r="E282" s="227"/>
      <c r="F282" s="230" t="s">
        <v>499</v>
      </c>
      <c r="G282" s="227"/>
      <c r="H282" s="231">
        <v>61.200000000000003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133</v>
      </c>
      <c r="AU282" s="237" t="s">
        <v>83</v>
      </c>
      <c r="AV282" s="13" t="s">
        <v>83</v>
      </c>
      <c r="AW282" s="13" t="s">
        <v>4</v>
      </c>
      <c r="AX282" s="13" t="s">
        <v>78</v>
      </c>
      <c r="AY282" s="237" t="s">
        <v>125</v>
      </c>
    </row>
    <row r="283" s="2" customFormat="1" ht="33" customHeight="1">
      <c r="A283" s="37"/>
      <c r="B283" s="38"/>
      <c r="C283" s="212" t="s">
        <v>500</v>
      </c>
      <c r="D283" s="212" t="s">
        <v>127</v>
      </c>
      <c r="E283" s="213" t="s">
        <v>501</v>
      </c>
      <c r="F283" s="214" t="s">
        <v>502</v>
      </c>
      <c r="G283" s="215" t="s">
        <v>167</v>
      </c>
      <c r="H283" s="216">
        <v>100</v>
      </c>
      <c r="I283" s="217"/>
      <c r="J283" s="218">
        <f>ROUND(I283*H283,2)</f>
        <v>0</v>
      </c>
      <c r="K283" s="219"/>
      <c r="L283" s="43"/>
      <c r="M283" s="220" t="s">
        <v>1</v>
      </c>
      <c r="N283" s="221" t="s">
        <v>38</v>
      </c>
      <c r="O283" s="90"/>
      <c r="P283" s="222">
        <f>O283*H283</f>
        <v>0</v>
      </c>
      <c r="Q283" s="222">
        <v>0.1295</v>
      </c>
      <c r="R283" s="222">
        <f>Q283*H283</f>
        <v>12.950000000000001</v>
      </c>
      <c r="S283" s="222">
        <v>0</v>
      </c>
      <c r="T283" s="22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4" t="s">
        <v>131</v>
      </c>
      <c r="AT283" s="224" t="s">
        <v>127</v>
      </c>
      <c r="AU283" s="224" t="s">
        <v>83</v>
      </c>
      <c r="AY283" s="16" t="s">
        <v>125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6" t="s">
        <v>78</v>
      </c>
      <c r="BK283" s="225">
        <f>ROUND(I283*H283,2)</f>
        <v>0</v>
      </c>
      <c r="BL283" s="16" t="s">
        <v>131</v>
      </c>
      <c r="BM283" s="224" t="s">
        <v>503</v>
      </c>
    </row>
    <row r="284" s="13" customFormat="1">
      <c r="A284" s="13"/>
      <c r="B284" s="226"/>
      <c r="C284" s="227"/>
      <c r="D284" s="228" t="s">
        <v>133</v>
      </c>
      <c r="E284" s="229" t="s">
        <v>1</v>
      </c>
      <c r="F284" s="230" t="s">
        <v>504</v>
      </c>
      <c r="G284" s="227"/>
      <c r="H284" s="231">
        <v>100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133</v>
      </c>
      <c r="AU284" s="237" t="s">
        <v>83</v>
      </c>
      <c r="AV284" s="13" t="s">
        <v>83</v>
      </c>
      <c r="AW284" s="13" t="s">
        <v>30</v>
      </c>
      <c r="AX284" s="13" t="s">
        <v>78</v>
      </c>
      <c r="AY284" s="237" t="s">
        <v>125</v>
      </c>
    </row>
    <row r="285" s="2" customFormat="1" ht="16.5" customHeight="1">
      <c r="A285" s="37"/>
      <c r="B285" s="38"/>
      <c r="C285" s="249" t="s">
        <v>505</v>
      </c>
      <c r="D285" s="249" t="s">
        <v>213</v>
      </c>
      <c r="E285" s="250" t="s">
        <v>506</v>
      </c>
      <c r="F285" s="251" t="s">
        <v>507</v>
      </c>
      <c r="G285" s="252" t="s">
        <v>167</v>
      </c>
      <c r="H285" s="253">
        <v>100</v>
      </c>
      <c r="I285" s="254"/>
      <c r="J285" s="255">
        <f>ROUND(I285*H285,2)</f>
        <v>0</v>
      </c>
      <c r="K285" s="256"/>
      <c r="L285" s="257"/>
      <c r="M285" s="258" t="s">
        <v>1</v>
      </c>
      <c r="N285" s="259" t="s">
        <v>38</v>
      </c>
      <c r="O285" s="90"/>
      <c r="P285" s="222">
        <f>O285*H285</f>
        <v>0</v>
      </c>
      <c r="Q285" s="222">
        <v>0.028000000000000001</v>
      </c>
      <c r="R285" s="222">
        <f>Q285*H285</f>
        <v>2.8000000000000003</v>
      </c>
      <c r="S285" s="222">
        <v>0</v>
      </c>
      <c r="T285" s="22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4" t="s">
        <v>159</v>
      </c>
      <c r="AT285" s="224" t="s">
        <v>213</v>
      </c>
      <c r="AU285" s="224" t="s">
        <v>83</v>
      </c>
      <c r="AY285" s="16" t="s">
        <v>125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6" t="s">
        <v>78</v>
      </c>
      <c r="BK285" s="225">
        <f>ROUND(I285*H285,2)</f>
        <v>0</v>
      </c>
      <c r="BL285" s="16" t="s">
        <v>131</v>
      </c>
      <c r="BM285" s="224" t="s">
        <v>508</v>
      </c>
    </row>
    <row r="286" s="2" customFormat="1" ht="24.15" customHeight="1">
      <c r="A286" s="37"/>
      <c r="B286" s="38"/>
      <c r="C286" s="212" t="s">
        <v>509</v>
      </c>
      <c r="D286" s="212" t="s">
        <v>127</v>
      </c>
      <c r="E286" s="213" t="s">
        <v>510</v>
      </c>
      <c r="F286" s="214" t="s">
        <v>511</v>
      </c>
      <c r="G286" s="215" t="s">
        <v>167</v>
      </c>
      <c r="H286" s="216">
        <v>57.5</v>
      </c>
      <c r="I286" s="217"/>
      <c r="J286" s="218">
        <f>ROUND(I286*H286,2)</f>
        <v>0</v>
      </c>
      <c r="K286" s="219"/>
      <c r="L286" s="43"/>
      <c r="M286" s="220" t="s">
        <v>1</v>
      </c>
      <c r="N286" s="221" t="s">
        <v>38</v>
      </c>
      <c r="O286" s="90"/>
      <c r="P286" s="222">
        <f>O286*H286</f>
        <v>0</v>
      </c>
      <c r="Q286" s="222">
        <v>0.16849</v>
      </c>
      <c r="R286" s="222">
        <f>Q286*H286</f>
        <v>9.6881749999999993</v>
      </c>
      <c r="S286" s="222">
        <v>0</v>
      </c>
      <c r="T286" s="22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4" t="s">
        <v>131</v>
      </c>
      <c r="AT286" s="224" t="s">
        <v>127</v>
      </c>
      <c r="AU286" s="224" t="s">
        <v>83</v>
      </c>
      <c r="AY286" s="16" t="s">
        <v>125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78</v>
      </c>
      <c r="BK286" s="225">
        <f>ROUND(I286*H286,2)</f>
        <v>0</v>
      </c>
      <c r="BL286" s="16" t="s">
        <v>131</v>
      </c>
      <c r="BM286" s="224" t="s">
        <v>512</v>
      </c>
    </row>
    <row r="287" s="13" customFormat="1">
      <c r="A287" s="13"/>
      <c r="B287" s="226"/>
      <c r="C287" s="227"/>
      <c r="D287" s="228" t="s">
        <v>133</v>
      </c>
      <c r="E287" s="229" t="s">
        <v>1</v>
      </c>
      <c r="F287" s="230" t="s">
        <v>513</v>
      </c>
      <c r="G287" s="227"/>
      <c r="H287" s="231">
        <v>57.5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133</v>
      </c>
      <c r="AU287" s="237" t="s">
        <v>83</v>
      </c>
      <c r="AV287" s="13" t="s">
        <v>83</v>
      </c>
      <c r="AW287" s="13" t="s">
        <v>30</v>
      </c>
      <c r="AX287" s="13" t="s">
        <v>78</v>
      </c>
      <c r="AY287" s="237" t="s">
        <v>125</v>
      </c>
    </row>
    <row r="288" s="2" customFormat="1" ht="16.5" customHeight="1">
      <c r="A288" s="37"/>
      <c r="B288" s="38"/>
      <c r="C288" s="249" t="s">
        <v>514</v>
      </c>
      <c r="D288" s="249" t="s">
        <v>213</v>
      </c>
      <c r="E288" s="250" t="s">
        <v>515</v>
      </c>
      <c r="F288" s="251" t="s">
        <v>516</v>
      </c>
      <c r="G288" s="252" t="s">
        <v>167</v>
      </c>
      <c r="H288" s="253">
        <v>35.700000000000003</v>
      </c>
      <c r="I288" s="254"/>
      <c r="J288" s="255">
        <f>ROUND(I288*H288,2)</f>
        <v>0</v>
      </c>
      <c r="K288" s="256"/>
      <c r="L288" s="257"/>
      <c r="M288" s="258" t="s">
        <v>1</v>
      </c>
      <c r="N288" s="259" t="s">
        <v>38</v>
      </c>
      <c r="O288" s="90"/>
      <c r="P288" s="222">
        <f>O288*H288</f>
        <v>0</v>
      </c>
      <c r="Q288" s="222">
        <v>0.125</v>
      </c>
      <c r="R288" s="222">
        <f>Q288*H288</f>
        <v>4.4625000000000004</v>
      </c>
      <c r="S288" s="222">
        <v>0</v>
      </c>
      <c r="T288" s="22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4" t="s">
        <v>159</v>
      </c>
      <c r="AT288" s="224" t="s">
        <v>213</v>
      </c>
      <c r="AU288" s="224" t="s">
        <v>83</v>
      </c>
      <c r="AY288" s="16" t="s">
        <v>125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6" t="s">
        <v>78</v>
      </c>
      <c r="BK288" s="225">
        <f>ROUND(I288*H288,2)</f>
        <v>0</v>
      </c>
      <c r="BL288" s="16" t="s">
        <v>131</v>
      </c>
      <c r="BM288" s="224" t="s">
        <v>517</v>
      </c>
    </row>
    <row r="289" s="13" customFormat="1">
      <c r="A289" s="13"/>
      <c r="B289" s="226"/>
      <c r="C289" s="227"/>
      <c r="D289" s="228" t="s">
        <v>133</v>
      </c>
      <c r="E289" s="227"/>
      <c r="F289" s="230" t="s">
        <v>518</v>
      </c>
      <c r="G289" s="227"/>
      <c r="H289" s="231">
        <v>35.700000000000003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133</v>
      </c>
      <c r="AU289" s="237" t="s">
        <v>83</v>
      </c>
      <c r="AV289" s="13" t="s">
        <v>83</v>
      </c>
      <c r="AW289" s="13" t="s">
        <v>4</v>
      </c>
      <c r="AX289" s="13" t="s">
        <v>78</v>
      </c>
      <c r="AY289" s="237" t="s">
        <v>125</v>
      </c>
    </row>
    <row r="290" s="2" customFormat="1" ht="24.15" customHeight="1">
      <c r="A290" s="37"/>
      <c r="B290" s="38"/>
      <c r="C290" s="212" t="s">
        <v>519</v>
      </c>
      <c r="D290" s="212" t="s">
        <v>127</v>
      </c>
      <c r="E290" s="213" t="s">
        <v>520</v>
      </c>
      <c r="F290" s="214" t="s">
        <v>521</v>
      </c>
      <c r="G290" s="215" t="s">
        <v>167</v>
      </c>
      <c r="H290" s="216">
        <v>460</v>
      </c>
      <c r="I290" s="217"/>
      <c r="J290" s="218">
        <f>ROUND(I290*H290,2)</f>
        <v>0</v>
      </c>
      <c r="K290" s="219"/>
      <c r="L290" s="43"/>
      <c r="M290" s="220" t="s">
        <v>1</v>
      </c>
      <c r="N290" s="221" t="s">
        <v>38</v>
      </c>
      <c r="O290" s="90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4" t="s">
        <v>131</v>
      </c>
      <c r="AT290" s="224" t="s">
        <v>127</v>
      </c>
      <c r="AU290" s="224" t="s">
        <v>83</v>
      </c>
      <c r="AY290" s="16" t="s">
        <v>125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78</v>
      </c>
      <c r="BK290" s="225">
        <f>ROUND(I290*H290,2)</f>
        <v>0</v>
      </c>
      <c r="BL290" s="16" t="s">
        <v>131</v>
      </c>
      <c r="BM290" s="224" t="s">
        <v>522</v>
      </c>
    </row>
    <row r="291" s="2" customFormat="1" ht="33" customHeight="1">
      <c r="A291" s="37"/>
      <c r="B291" s="38"/>
      <c r="C291" s="212" t="s">
        <v>523</v>
      </c>
      <c r="D291" s="212" t="s">
        <v>127</v>
      </c>
      <c r="E291" s="213" t="s">
        <v>524</v>
      </c>
      <c r="F291" s="214" t="s">
        <v>525</v>
      </c>
      <c r="G291" s="215" t="s">
        <v>167</v>
      </c>
      <c r="H291" s="216">
        <v>460</v>
      </c>
      <c r="I291" s="217"/>
      <c r="J291" s="218">
        <f>ROUND(I291*H291,2)</f>
        <v>0</v>
      </c>
      <c r="K291" s="219"/>
      <c r="L291" s="43"/>
      <c r="M291" s="220" t="s">
        <v>1</v>
      </c>
      <c r="N291" s="221" t="s">
        <v>38</v>
      </c>
      <c r="O291" s="90"/>
      <c r="P291" s="222">
        <f>O291*H291</f>
        <v>0</v>
      </c>
      <c r="Q291" s="222">
        <v>0.00059999999999999995</v>
      </c>
      <c r="R291" s="222">
        <f>Q291*H291</f>
        <v>0.27599999999999997</v>
      </c>
      <c r="S291" s="222">
        <v>0</v>
      </c>
      <c r="T291" s="22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4" t="s">
        <v>131</v>
      </c>
      <c r="AT291" s="224" t="s">
        <v>127</v>
      </c>
      <c r="AU291" s="224" t="s">
        <v>83</v>
      </c>
      <c r="AY291" s="16" t="s">
        <v>125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6" t="s">
        <v>78</v>
      </c>
      <c r="BK291" s="225">
        <f>ROUND(I291*H291,2)</f>
        <v>0</v>
      </c>
      <c r="BL291" s="16" t="s">
        <v>131</v>
      </c>
      <c r="BM291" s="224" t="s">
        <v>526</v>
      </c>
    </row>
    <row r="292" s="2" customFormat="1" ht="24.15" customHeight="1">
      <c r="A292" s="37"/>
      <c r="B292" s="38"/>
      <c r="C292" s="212" t="s">
        <v>527</v>
      </c>
      <c r="D292" s="212" t="s">
        <v>127</v>
      </c>
      <c r="E292" s="213" t="s">
        <v>528</v>
      </c>
      <c r="F292" s="214" t="s">
        <v>529</v>
      </c>
      <c r="G292" s="215" t="s">
        <v>167</v>
      </c>
      <c r="H292" s="216">
        <v>460</v>
      </c>
      <c r="I292" s="217"/>
      <c r="J292" s="218">
        <f>ROUND(I292*H292,2)</f>
        <v>0</v>
      </c>
      <c r="K292" s="219"/>
      <c r="L292" s="43"/>
      <c r="M292" s="220" t="s">
        <v>1</v>
      </c>
      <c r="N292" s="221" t="s">
        <v>38</v>
      </c>
      <c r="O292" s="90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4" t="s">
        <v>131</v>
      </c>
      <c r="AT292" s="224" t="s">
        <v>127</v>
      </c>
      <c r="AU292" s="224" t="s">
        <v>83</v>
      </c>
      <c r="AY292" s="16" t="s">
        <v>125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6" t="s">
        <v>78</v>
      </c>
      <c r="BK292" s="225">
        <f>ROUND(I292*H292,2)</f>
        <v>0</v>
      </c>
      <c r="BL292" s="16" t="s">
        <v>131</v>
      </c>
      <c r="BM292" s="224" t="s">
        <v>530</v>
      </c>
    </row>
    <row r="293" s="13" customFormat="1">
      <c r="A293" s="13"/>
      <c r="B293" s="226"/>
      <c r="C293" s="227"/>
      <c r="D293" s="228" t="s">
        <v>133</v>
      </c>
      <c r="E293" s="229" t="s">
        <v>1</v>
      </c>
      <c r="F293" s="230" t="s">
        <v>531</v>
      </c>
      <c r="G293" s="227"/>
      <c r="H293" s="231">
        <v>123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133</v>
      </c>
      <c r="AU293" s="237" t="s">
        <v>83</v>
      </c>
      <c r="AV293" s="13" t="s">
        <v>83</v>
      </c>
      <c r="AW293" s="13" t="s">
        <v>30</v>
      </c>
      <c r="AX293" s="13" t="s">
        <v>73</v>
      </c>
      <c r="AY293" s="237" t="s">
        <v>125</v>
      </c>
    </row>
    <row r="294" s="13" customFormat="1">
      <c r="A294" s="13"/>
      <c r="B294" s="226"/>
      <c r="C294" s="227"/>
      <c r="D294" s="228" t="s">
        <v>133</v>
      </c>
      <c r="E294" s="229" t="s">
        <v>1</v>
      </c>
      <c r="F294" s="230" t="s">
        <v>532</v>
      </c>
      <c r="G294" s="227"/>
      <c r="H294" s="231">
        <v>159</v>
      </c>
      <c r="I294" s="232"/>
      <c r="J294" s="227"/>
      <c r="K294" s="227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133</v>
      </c>
      <c r="AU294" s="237" t="s">
        <v>83</v>
      </c>
      <c r="AV294" s="13" t="s">
        <v>83</v>
      </c>
      <c r="AW294" s="13" t="s">
        <v>30</v>
      </c>
      <c r="AX294" s="13" t="s">
        <v>73</v>
      </c>
      <c r="AY294" s="237" t="s">
        <v>125</v>
      </c>
    </row>
    <row r="295" s="13" customFormat="1">
      <c r="A295" s="13"/>
      <c r="B295" s="226"/>
      <c r="C295" s="227"/>
      <c r="D295" s="228" t="s">
        <v>133</v>
      </c>
      <c r="E295" s="229" t="s">
        <v>1</v>
      </c>
      <c r="F295" s="230" t="s">
        <v>533</v>
      </c>
      <c r="G295" s="227"/>
      <c r="H295" s="231">
        <v>110</v>
      </c>
      <c r="I295" s="232"/>
      <c r="J295" s="227"/>
      <c r="K295" s="227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133</v>
      </c>
      <c r="AU295" s="237" t="s">
        <v>83</v>
      </c>
      <c r="AV295" s="13" t="s">
        <v>83</v>
      </c>
      <c r="AW295" s="13" t="s">
        <v>30</v>
      </c>
      <c r="AX295" s="13" t="s">
        <v>73</v>
      </c>
      <c r="AY295" s="237" t="s">
        <v>125</v>
      </c>
    </row>
    <row r="296" s="13" customFormat="1">
      <c r="A296" s="13"/>
      <c r="B296" s="226"/>
      <c r="C296" s="227"/>
      <c r="D296" s="228" t="s">
        <v>133</v>
      </c>
      <c r="E296" s="229" t="s">
        <v>1</v>
      </c>
      <c r="F296" s="230" t="s">
        <v>534</v>
      </c>
      <c r="G296" s="227"/>
      <c r="H296" s="231">
        <v>68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133</v>
      </c>
      <c r="AU296" s="237" t="s">
        <v>83</v>
      </c>
      <c r="AV296" s="13" t="s">
        <v>83</v>
      </c>
      <c r="AW296" s="13" t="s">
        <v>30</v>
      </c>
      <c r="AX296" s="13" t="s">
        <v>73</v>
      </c>
      <c r="AY296" s="237" t="s">
        <v>125</v>
      </c>
    </row>
    <row r="297" s="14" customFormat="1">
      <c r="A297" s="14"/>
      <c r="B297" s="238"/>
      <c r="C297" s="239"/>
      <c r="D297" s="228" t="s">
        <v>133</v>
      </c>
      <c r="E297" s="240" t="s">
        <v>1</v>
      </c>
      <c r="F297" s="241" t="s">
        <v>197</v>
      </c>
      <c r="G297" s="239"/>
      <c r="H297" s="242">
        <v>460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133</v>
      </c>
      <c r="AU297" s="248" t="s">
        <v>83</v>
      </c>
      <c r="AV297" s="14" t="s">
        <v>131</v>
      </c>
      <c r="AW297" s="14" t="s">
        <v>30</v>
      </c>
      <c r="AX297" s="14" t="s">
        <v>78</v>
      </c>
      <c r="AY297" s="248" t="s">
        <v>125</v>
      </c>
    </row>
    <row r="298" s="2" customFormat="1" ht="24.15" customHeight="1">
      <c r="A298" s="37"/>
      <c r="B298" s="38"/>
      <c r="C298" s="212" t="s">
        <v>535</v>
      </c>
      <c r="D298" s="212" t="s">
        <v>127</v>
      </c>
      <c r="E298" s="213" t="s">
        <v>536</v>
      </c>
      <c r="F298" s="214" t="s">
        <v>537</v>
      </c>
      <c r="G298" s="215" t="s">
        <v>167</v>
      </c>
      <c r="H298" s="216">
        <v>12</v>
      </c>
      <c r="I298" s="217"/>
      <c r="J298" s="218">
        <f>ROUND(I298*H298,2)</f>
        <v>0</v>
      </c>
      <c r="K298" s="219"/>
      <c r="L298" s="43"/>
      <c r="M298" s="220" t="s">
        <v>1</v>
      </c>
      <c r="N298" s="221" t="s">
        <v>38</v>
      </c>
      <c r="O298" s="90"/>
      <c r="P298" s="222">
        <f>O298*H298</f>
        <v>0</v>
      </c>
      <c r="Q298" s="222">
        <v>0.29221000000000003</v>
      </c>
      <c r="R298" s="222">
        <f>Q298*H298</f>
        <v>3.5065200000000001</v>
      </c>
      <c r="S298" s="222">
        <v>0</v>
      </c>
      <c r="T298" s="22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4" t="s">
        <v>131</v>
      </c>
      <c r="AT298" s="224" t="s">
        <v>127</v>
      </c>
      <c r="AU298" s="224" t="s">
        <v>83</v>
      </c>
      <c r="AY298" s="16" t="s">
        <v>125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6" t="s">
        <v>78</v>
      </c>
      <c r="BK298" s="225">
        <f>ROUND(I298*H298,2)</f>
        <v>0</v>
      </c>
      <c r="BL298" s="16" t="s">
        <v>131</v>
      </c>
      <c r="BM298" s="224" t="s">
        <v>538</v>
      </c>
    </row>
    <row r="299" s="13" customFormat="1">
      <c r="A299" s="13"/>
      <c r="B299" s="226"/>
      <c r="C299" s="227"/>
      <c r="D299" s="228" t="s">
        <v>133</v>
      </c>
      <c r="E299" s="229" t="s">
        <v>1</v>
      </c>
      <c r="F299" s="230" t="s">
        <v>539</v>
      </c>
      <c r="G299" s="227"/>
      <c r="H299" s="231">
        <v>12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133</v>
      </c>
      <c r="AU299" s="237" t="s">
        <v>83</v>
      </c>
      <c r="AV299" s="13" t="s">
        <v>83</v>
      </c>
      <c r="AW299" s="13" t="s">
        <v>30</v>
      </c>
      <c r="AX299" s="13" t="s">
        <v>78</v>
      </c>
      <c r="AY299" s="237" t="s">
        <v>125</v>
      </c>
    </row>
    <row r="300" s="2" customFormat="1" ht="24.15" customHeight="1">
      <c r="A300" s="37"/>
      <c r="B300" s="38"/>
      <c r="C300" s="249" t="s">
        <v>540</v>
      </c>
      <c r="D300" s="249" t="s">
        <v>213</v>
      </c>
      <c r="E300" s="250" t="s">
        <v>541</v>
      </c>
      <c r="F300" s="251" t="s">
        <v>542</v>
      </c>
      <c r="G300" s="252" t="s">
        <v>167</v>
      </c>
      <c r="H300" s="253">
        <v>12</v>
      </c>
      <c r="I300" s="254"/>
      <c r="J300" s="255">
        <f>ROUND(I300*H300,2)</f>
        <v>0</v>
      </c>
      <c r="K300" s="256"/>
      <c r="L300" s="257"/>
      <c r="M300" s="258" t="s">
        <v>1</v>
      </c>
      <c r="N300" s="259" t="s">
        <v>38</v>
      </c>
      <c r="O300" s="90"/>
      <c r="P300" s="222">
        <f>O300*H300</f>
        <v>0</v>
      </c>
      <c r="Q300" s="222">
        <v>0.033000000000000002</v>
      </c>
      <c r="R300" s="222">
        <f>Q300*H300</f>
        <v>0.39600000000000002</v>
      </c>
      <c r="S300" s="222">
        <v>0</v>
      </c>
      <c r="T300" s="22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4" t="s">
        <v>159</v>
      </c>
      <c r="AT300" s="224" t="s">
        <v>213</v>
      </c>
      <c r="AU300" s="224" t="s">
        <v>83</v>
      </c>
      <c r="AY300" s="16" t="s">
        <v>125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6" t="s">
        <v>78</v>
      </c>
      <c r="BK300" s="225">
        <f>ROUND(I300*H300,2)</f>
        <v>0</v>
      </c>
      <c r="BL300" s="16" t="s">
        <v>131</v>
      </c>
      <c r="BM300" s="224" t="s">
        <v>543</v>
      </c>
    </row>
    <row r="301" s="2" customFormat="1" ht="16.5" customHeight="1">
      <c r="A301" s="37"/>
      <c r="B301" s="38"/>
      <c r="C301" s="249" t="s">
        <v>544</v>
      </c>
      <c r="D301" s="249" t="s">
        <v>213</v>
      </c>
      <c r="E301" s="250" t="s">
        <v>545</v>
      </c>
      <c r="F301" s="251" t="s">
        <v>546</v>
      </c>
      <c r="G301" s="252" t="s">
        <v>167</v>
      </c>
      <c r="H301" s="253">
        <v>12</v>
      </c>
      <c r="I301" s="254"/>
      <c r="J301" s="255">
        <f>ROUND(I301*H301,2)</f>
        <v>0</v>
      </c>
      <c r="K301" s="256"/>
      <c r="L301" s="257"/>
      <c r="M301" s="258" t="s">
        <v>1</v>
      </c>
      <c r="N301" s="259" t="s">
        <v>38</v>
      </c>
      <c r="O301" s="90"/>
      <c r="P301" s="222">
        <f>O301*H301</f>
        <v>0</v>
      </c>
      <c r="Q301" s="222">
        <v>0.0035999999999999999</v>
      </c>
      <c r="R301" s="222">
        <f>Q301*H301</f>
        <v>0.043200000000000002</v>
      </c>
      <c r="S301" s="222">
        <v>0</v>
      </c>
      <c r="T301" s="22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4" t="s">
        <v>159</v>
      </c>
      <c r="AT301" s="224" t="s">
        <v>213</v>
      </c>
      <c r="AU301" s="224" t="s">
        <v>83</v>
      </c>
      <c r="AY301" s="16" t="s">
        <v>125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6" t="s">
        <v>78</v>
      </c>
      <c r="BK301" s="225">
        <f>ROUND(I301*H301,2)</f>
        <v>0</v>
      </c>
      <c r="BL301" s="16" t="s">
        <v>131</v>
      </c>
      <c r="BM301" s="224" t="s">
        <v>547</v>
      </c>
    </row>
    <row r="302" s="2" customFormat="1" ht="24.15" customHeight="1">
      <c r="A302" s="37"/>
      <c r="B302" s="38"/>
      <c r="C302" s="212" t="s">
        <v>548</v>
      </c>
      <c r="D302" s="212" t="s">
        <v>127</v>
      </c>
      <c r="E302" s="213" t="s">
        <v>549</v>
      </c>
      <c r="F302" s="214" t="s">
        <v>550</v>
      </c>
      <c r="G302" s="215" t="s">
        <v>356</v>
      </c>
      <c r="H302" s="216">
        <v>16</v>
      </c>
      <c r="I302" s="217"/>
      <c r="J302" s="218">
        <f>ROUND(I302*H302,2)</f>
        <v>0</v>
      </c>
      <c r="K302" s="219"/>
      <c r="L302" s="43"/>
      <c r="M302" s="220" t="s">
        <v>1</v>
      </c>
      <c r="N302" s="221" t="s">
        <v>38</v>
      </c>
      <c r="O302" s="90"/>
      <c r="P302" s="222">
        <f>O302*H302</f>
        <v>0</v>
      </c>
      <c r="Q302" s="222">
        <v>0</v>
      </c>
      <c r="R302" s="222">
        <f>Q302*H302</f>
        <v>0</v>
      </c>
      <c r="S302" s="222">
        <v>0.082000000000000003</v>
      </c>
      <c r="T302" s="223">
        <f>S302*H302</f>
        <v>1.3120000000000001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4" t="s">
        <v>131</v>
      </c>
      <c r="AT302" s="224" t="s">
        <v>127</v>
      </c>
      <c r="AU302" s="224" t="s">
        <v>83</v>
      </c>
      <c r="AY302" s="16" t="s">
        <v>125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6" t="s">
        <v>78</v>
      </c>
      <c r="BK302" s="225">
        <f>ROUND(I302*H302,2)</f>
        <v>0</v>
      </c>
      <c r="BL302" s="16" t="s">
        <v>131</v>
      </c>
      <c r="BM302" s="224" t="s">
        <v>551</v>
      </c>
    </row>
    <row r="303" s="13" customFormat="1">
      <c r="A303" s="13"/>
      <c r="B303" s="226"/>
      <c r="C303" s="227"/>
      <c r="D303" s="228" t="s">
        <v>133</v>
      </c>
      <c r="E303" s="229" t="s">
        <v>1</v>
      </c>
      <c r="F303" s="230" t="s">
        <v>552</v>
      </c>
      <c r="G303" s="227"/>
      <c r="H303" s="231">
        <v>16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133</v>
      </c>
      <c r="AU303" s="237" t="s">
        <v>83</v>
      </c>
      <c r="AV303" s="13" t="s">
        <v>83</v>
      </c>
      <c r="AW303" s="13" t="s">
        <v>30</v>
      </c>
      <c r="AX303" s="13" t="s">
        <v>78</v>
      </c>
      <c r="AY303" s="237" t="s">
        <v>125</v>
      </c>
    </row>
    <row r="304" s="2" customFormat="1" ht="24.15" customHeight="1">
      <c r="A304" s="37"/>
      <c r="B304" s="38"/>
      <c r="C304" s="212" t="s">
        <v>553</v>
      </c>
      <c r="D304" s="212" t="s">
        <v>127</v>
      </c>
      <c r="E304" s="213" t="s">
        <v>554</v>
      </c>
      <c r="F304" s="214" t="s">
        <v>555</v>
      </c>
      <c r="G304" s="215" t="s">
        <v>356</v>
      </c>
      <c r="H304" s="216">
        <v>42</v>
      </c>
      <c r="I304" s="217"/>
      <c r="J304" s="218">
        <f>ROUND(I304*H304,2)</f>
        <v>0</v>
      </c>
      <c r="K304" s="219"/>
      <c r="L304" s="43"/>
      <c r="M304" s="220" t="s">
        <v>1</v>
      </c>
      <c r="N304" s="221" t="s">
        <v>38</v>
      </c>
      <c r="O304" s="90"/>
      <c r="P304" s="222">
        <f>O304*H304</f>
        <v>0</v>
      </c>
      <c r="Q304" s="222">
        <v>0</v>
      </c>
      <c r="R304" s="222">
        <f>Q304*H304</f>
        <v>0</v>
      </c>
      <c r="S304" s="222">
        <v>0.0040000000000000001</v>
      </c>
      <c r="T304" s="223">
        <f>S304*H304</f>
        <v>0.16800000000000001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4" t="s">
        <v>131</v>
      </c>
      <c r="AT304" s="224" t="s">
        <v>127</v>
      </c>
      <c r="AU304" s="224" t="s">
        <v>83</v>
      </c>
      <c r="AY304" s="16" t="s">
        <v>125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6" t="s">
        <v>78</v>
      </c>
      <c r="BK304" s="225">
        <f>ROUND(I304*H304,2)</f>
        <v>0</v>
      </c>
      <c r="BL304" s="16" t="s">
        <v>131</v>
      </c>
      <c r="BM304" s="224" t="s">
        <v>556</v>
      </c>
    </row>
    <row r="305" s="13" customFormat="1">
      <c r="A305" s="13"/>
      <c r="B305" s="226"/>
      <c r="C305" s="227"/>
      <c r="D305" s="228" t="s">
        <v>133</v>
      </c>
      <c r="E305" s="229" t="s">
        <v>1</v>
      </c>
      <c r="F305" s="230" t="s">
        <v>557</v>
      </c>
      <c r="G305" s="227"/>
      <c r="H305" s="231">
        <v>42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133</v>
      </c>
      <c r="AU305" s="237" t="s">
        <v>83</v>
      </c>
      <c r="AV305" s="13" t="s">
        <v>83</v>
      </c>
      <c r="AW305" s="13" t="s">
        <v>30</v>
      </c>
      <c r="AX305" s="13" t="s">
        <v>78</v>
      </c>
      <c r="AY305" s="237" t="s">
        <v>125</v>
      </c>
    </row>
    <row r="306" s="2" customFormat="1" ht="24.15" customHeight="1">
      <c r="A306" s="37"/>
      <c r="B306" s="38"/>
      <c r="C306" s="212" t="s">
        <v>558</v>
      </c>
      <c r="D306" s="212" t="s">
        <v>127</v>
      </c>
      <c r="E306" s="213" t="s">
        <v>559</v>
      </c>
      <c r="F306" s="214" t="s">
        <v>560</v>
      </c>
      <c r="G306" s="215" t="s">
        <v>167</v>
      </c>
      <c r="H306" s="216">
        <v>325</v>
      </c>
      <c r="I306" s="217"/>
      <c r="J306" s="218">
        <f>ROUND(I306*H306,2)</f>
        <v>0</v>
      </c>
      <c r="K306" s="219"/>
      <c r="L306" s="43"/>
      <c r="M306" s="220" t="s">
        <v>1</v>
      </c>
      <c r="N306" s="221" t="s">
        <v>38</v>
      </c>
      <c r="O306" s="90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4" t="s">
        <v>131</v>
      </c>
      <c r="AT306" s="224" t="s">
        <v>127</v>
      </c>
      <c r="AU306" s="224" t="s">
        <v>83</v>
      </c>
      <c r="AY306" s="16" t="s">
        <v>125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6" t="s">
        <v>78</v>
      </c>
      <c r="BK306" s="225">
        <f>ROUND(I306*H306,2)</f>
        <v>0</v>
      </c>
      <c r="BL306" s="16" t="s">
        <v>131</v>
      </c>
      <c r="BM306" s="224" t="s">
        <v>561</v>
      </c>
    </row>
    <row r="307" s="13" customFormat="1">
      <c r="A307" s="13"/>
      <c r="B307" s="226"/>
      <c r="C307" s="227"/>
      <c r="D307" s="228" t="s">
        <v>133</v>
      </c>
      <c r="E307" s="229" t="s">
        <v>1</v>
      </c>
      <c r="F307" s="230" t="s">
        <v>562</v>
      </c>
      <c r="G307" s="227"/>
      <c r="H307" s="231">
        <v>325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133</v>
      </c>
      <c r="AU307" s="237" t="s">
        <v>83</v>
      </c>
      <c r="AV307" s="13" t="s">
        <v>83</v>
      </c>
      <c r="AW307" s="13" t="s">
        <v>30</v>
      </c>
      <c r="AX307" s="13" t="s">
        <v>78</v>
      </c>
      <c r="AY307" s="237" t="s">
        <v>125</v>
      </c>
    </row>
    <row r="308" s="2" customFormat="1" ht="24.15" customHeight="1">
      <c r="A308" s="37"/>
      <c r="B308" s="38"/>
      <c r="C308" s="212" t="s">
        <v>563</v>
      </c>
      <c r="D308" s="212" t="s">
        <v>127</v>
      </c>
      <c r="E308" s="213" t="s">
        <v>564</v>
      </c>
      <c r="F308" s="214" t="s">
        <v>565</v>
      </c>
      <c r="G308" s="215" t="s">
        <v>130</v>
      </c>
      <c r="H308" s="216">
        <v>100</v>
      </c>
      <c r="I308" s="217"/>
      <c r="J308" s="218">
        <f>ROUND(I308*H308,2)</f>
        <v>0</v>
      </c>
      <c r="K308" s="219"/>
      <c r="L308" s="43"/>
      <c r="M308" s="220" t="s">
        <v>1</v>
      </c>
      <c r="N308" s="221" t="s">
        <v>38</v>
      </c>
      <c r="O308" s="90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4" t="s">
        <v>131</v>
      </c>
      <c r="AT308" s="224" t="s">
        <v>127</v>
      </c>
      <c r="AU308" s="224" t="s">
        <v>83</v>
      </c>
      <c r="AY308" s="16" t="s">
        <v>125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6" t="s">
        <v>78</v>
      </c>
      <c r="BK308" s="225">
        <f>ROUND(I308*H308,2)</f>
        <v>0</v>
      </c>
      <c r="BL308" s="16" t="s">
        <v>131</v>
      </c>
      <c r="BM308" s="224" t="s">
        <v>566</v>
      </c>
    </row>
    <row r="309" s="13" customFormat="1">
      <c r="A309" s="13"/>
      <c r="B309" s="226"/>
      <c r="C309" s="227"/>
      <c r="D309" s="228" t="s">
        <v>133</v>
      </c>
      <c r="E309" s="229" t="s">
        <v>1</v>
      </c>
      <c r="F309" s="230" t="s">
        <v>567</v>
      </c>
      <c r="G309" s="227"/>
      <c r="H309" s="231">
        <v>44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133</v>
      </c>
      <c r="AU309" s="237" t="s">
        <v>83</v>
      </c>
      <c r="AV309" s="13" t="s">
        <v>83</v>
      </c>
      <c r="AW309" s="13" t="s">
        <v>30</v>
      </c>
      <c r="AX309" s="13" t="s">
        <v>73</v>
      </c>
      <c r="AY309" s="237" t="s">
        <v>125</v>
      </c>
    </row>
    <row r="310" s="13" customFormat="1">
      <c r="A310" s="13"/>
      <c r="B310" s="226"/>
      <c r="C310" s="227"/>
      <c r="D310" s="228" t="s">
        <v>133</v>
      </c>
      <c r="E310" s="229" t="s">
        <v>1</v>
      </c>
      <c r="F310" s="230" t="s">
        <v>568</v>
      </c>
      <c r="G310" s="227"/>
      <c r="H310" s="231">
        <v>56</v>
      </c>
      <c r="I310" s="232"/>
      <c r="J310" s="227"/>
      <c r="K310" s="227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133</v>
      </c>
      <c r="AU310" s="237" t="s">
        <v>83</v>
      </c>
      <c r="AV310" s="13" t="s">
        <v>83</v>
      </c>
      <c r="AW310" s="13" t="s">
        <v>30</v>
      </c>
      <c r="AX310" s="13" t="s">
        <v>73</v>
      </c>
      <c r="AY310" s="237" t="s">
        <v>125</v>
      </c>
    </row>
    <row r="311" s="14" customFormat="1">
      <c r="A311" s="14"/>
      <c r="B311" s="238"/>
      <c r="C311" s="239"/>
      <c r="D311" s="228" t="s">
        <v>133</v>
      </c>
      <c r="E311" s="240" t="s">
        <v>1</v>
      </c>
      <c r="F311" s="241" t="s">
        <v>197</v>
      </c>
      <c r="G311" s="239"/>
      <c r="H311" s="242">
        <v>100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133</v>
      </c>
      <c r="AU311" s="248" t="s">
        <v>83</v>
      </c>
      <c r="AV311" s="14" t="s">
        <v>131</v>
      </c>
      <c r="AW311" s="14" t="s">
        <v>30</v>
      </c>
      <c r="AX311" s="14" t="s">
        <v>78</v>
      </c>
      <c r="AY311" s="248" t="s">
        <v>125</v>
      </c>
    </row>
    <row r="312" s="2" customFormat="1" ht="21.75" customHeight="1">
      <c r="A312" s="37"/>
      <c r="B312" s="38"/>
      <c r="C312" s="212" t="s">
        <v>569</v>
      </c>
      <c r="D312" s="212" t="s">
        <v>127</v>
      </c>
      <c r="E312" s="213" t="s">
        <v>570</v>
      </c>
      <c r="F312" s="214" t="s">
        <v>571</v>
      </c>
      <c r="G312" s="215" t="s">
        <v>167</v>
      </c>
      <c r="H312" s="216">
        <v>35</v>
      </c>
      <c r="I312" s="217"/>
      <c r="J312" s="218">
        <f>ROUND(I312*H312,2)</f>
        <v>0</v>
      </c>
      <c r="K312" s="219"/>
      <c r="L312" s="43"/>
      <c r="M312" s="220" t="s">
        <v>1</v>
      </c>
      <c r="N312" s="221" t="s">
        <v>38</v>
      </c>
      <c r="O312" s="90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4" t="s">
        <v>131</v>
      </c>
      <c r="AT312" s="224" t="s">
        <v>127</v>
      </c>
      <c r="AU312" s="224" t="s">
        <v>83</v>
      </c>
      <c r="AY312" s="16" t="s">
        <v>125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6" t="s">
        <v>78</v>
      </c>
      <c r="BK312" s="225">
        <f>ROUND(I312*H312,2)</f>
        <v>0</v>
      </c>
      <c r="BL312" s="16" t="s">
        <v>131</v>
      </c>
      <c r="BM312" s="224" t="s">
        <v>572</v>
      </c>
    </row>
    <row r="313" s="2" customFormat="1" ht="24.15" customHeight="1">
      <c r="A313" s="37"/>
      <c r="B313" s="38"/>
      <c r="C313" s="212" t="s">
        <v>573</v>
      </c>
      <c r="D313" s="212" t="s">
        <v>127</v>
      </c>
      <c r="E313" s="213" t="s">
        <v>574</v>
      </c>
      <c r="F313" s="214" t="s">
        <v>575</v>
      </c>
      <c r="G313" s="215" t="s">
        <v>130</v>
      </c>
      <c r="H313" s="216">
        <v>102</v>
      </c>
      <c r="I313" s="217"/>
      <c r="J313" s="218">
        <f>ROUND(I313*H313,2)</f>
        <v>0</v>
      </c>
      <c r="K313" s="219"/>
      <c r="L313" s="43"/>
      <c r="M313" s="220" t="s">
        <v>1</v>
      </c>
      <c r="N313" s="221" t="s">
        <v>38</v>
      </c>
      <c r="O313" s="90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4" t="s">
        <v>131</v>
      </c>
      <c r="AT313" s="224" t="s">
        <v>127</v>
      </c>
      <c r="AU313" s="224" t="s">
        <v>83</v>
      </c>
      <c r="AY313" s="16" t="s">
        <v>125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6" t="s">
        <v>78</v>
      </c>
      <c r="BK313" s="225">
        <f>ROUND(I313*H313,2)</f>
        <v>0</v>
      </c>
      <c r="BL313" s="16" t="s">
        <v>131</v>
      </c>
      <c r="BM313" s="224" t="s">
        <v>576</v>
      </c>
    </row>
    <row r="314" s="12" customFormat="1" ht="22.8" customHeight="1">
      <c r="A314" s="12"/>
      <c r="B314" s="196"/>
      <c r="C314" s="197"/>
      <c r="D314" s="198" t="s">
        <v>72</v>
      </c>
      <c r="E314" s="210" t="s">
        <v>577</v>
      </c>
      <c r="F314" s="210" t="s">
        <v>578</v>
      </c>
      <c r="G314" s="197"/>
      <c r="H314" s="197"/>
      <c r="I314" s="200"/>
      <c r="J314" s="211">
        <f>BK314</f>
        <v>0</v>
      </c>
      <c r="K314" s="197"/>
      <c r="L314" s="202"/>
      <c r="M314" s="203"/>
      <c r="N314" s="204"/>
      <c r="O314" s="204"/>
      <c r="P314" s="205">
        <f>SUM(P315:P340)</f>
        <v>0</v>
      </c>
      <c r="Q314" s="204"/>
      <c r="R314" s="205">
        <f>SUM(R315:R340)</f>
        <v>0</v>
      </c>
      <c r="S314" s="204"/>
      <c r="T314" s="206">
        <f>SUM(T315:T340)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7" t="s">
        <v>78</v>
      </c>
      <c r="AT314" s="208" t="s">
        <v>72</v>
      </c>
      <c r="AU314" s="208" t="s">
        <v>78</v>
      </c>
      <c r="AY314" s="207" t="s">
        <v>125</v>
      </c>
      <c r="BK314" s="209">
        <f>SUM(BK315:BK340)</f>
        <v>0</v>
      </c>
    </row>
    <row r="315" s="2" customFormat="1" ht="16.5" customHeight="1">
      <c r="A315" s="37"/>
      <c r="B315" s="38"/>
      <c r="C315" s="212" t="s">
        <v>579</v>
      </c>
      <c r="D315" s="212" t="s">
        <v>127</v>
      </c>
      <c r="E315" s="213" t="s">
        <v>580</v>
      </c>
      <c r="F315" s="214" t="s">
        <v>581</v>
      </c>
      <c r="G315" s="215" t="s">
        <v>582</v>
      </c>
      <c r="H315" s="216">
        <v>2</v>
      </c>
      <c r="I315" s="217"/>
      <c r="J315" s="218">
        <f>ROUND(I315*H315,2)</f>
        <v>0</v>
      </c>
      <c r="K315" s="219"/>
      <c r="L315" s="43"/>
      <c r="M315" s="220" t="s">
        <v>1</v>
      </c>
      <c r="N315" s="221" t="s">
        <v>38</v>
      </c>
      <c r="O315" s="90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4" t="s">
        <v>131</v>
      </c>
      <c r="AT315" s="224" t="s">
        <v>127</v>
      </c>
      <c r="AU315" s="224" t="s">
        <v>83</v>
      </c>
      <c r="AY315" s="16" t="s">
        <v>125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6" t="s">
        <v>78</v>
      </c>
      <c r="BK315" s="225">
        <f>ROUND(I315*H315,2)</f>
        <v>0</v>
      </c>
      <c r="BL315" s="16" t="s">
        <v>131</v>
      </c>
      <c r="BM315" s="224" t="s">
        <v>583</v>
      </c>
    </row>
    <row r="316" s="2" customFormat="1" ht="16.5" customHeight="1">
      <c r="A316" s="37"/>
      <c r="B316" s="38"/>
      <c r="C316" s="212" t="s">
        <v>584</v>
      </c>
      <c r="D316" s="212" t="s">
        <v>127</v>
      </c>
      <c r="E316" s="213" t="s">
        <v>585</v>
      </c>
      <c r="F316" s="214" t="s">
        <v>586</v>
      </c>
      <c r="G316" s="215" t="s">
        <v>582</v>
      </c>
      <c r="H316" s="216">
        <v>2</v>
      </c>
      <c r="I316" s="217"/>
      <c r="J316" s="218">
        <f>ROUND(I316*H316,2)</f>
        <v>0</v>
      </c>
      <c r="K316" s="219"/>
      <c r="L316" s="43"/>
      <c r="M316" s="220" t="s">
        <v>1</v>
      </c>
      <c r="N316" s="221" t="s">
        <v>38</v>
      </c>
      <c r="O316" s="90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4" t="s">
        <v>131</v>
      </c>
      <c r="AT316" s="224" t="s">
        <v>127</v>
      </c>
      <c r="AU316" s="224" t="s">
        <v>83</v>
      </c>
      <c r="AY316" s="16" t="s">
        <v>125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6" t="s">
        <v>78</v>
      </c>
      <c r="BK316" s="225">
        <f>ROUND(I316*H316,2)</f>
        <v>0</v>
      </c>
      <c r="BL316" s="16" t="s">
        <v>131</v>
      </c>
      <c r="BM316" s="224" t="s">
        <v>587</v>
      </c>
    </row>
    <row r="317" s="2" customFormat="1" ht="16.5" customHeight="1">
      <c r="A317" s="37"/>
      <c r="B317" s="38"/>
      <c r="C317" s="212" t="s">
        <v>588</v>
      </c>
      <c r="D317" s="212" t="s">
        <v>127</v>
      </c>
      <c r="E317" s="213" t="s">
        <v>589</v>
      </c>
      <c r="F317" s="214" t="s">
        <v>590</v>
      </c>
      <c r="G317" s="215" t="s">
        <v>582</v>
      </c>
      <c r="H317" s="216">
        <v>2</v>
      </c>
      <c r="I317" s="217"/>
      <c r="J317" s="218">
        <f>ROUND(I317*H317,2)</f>
        <v>0</v>
      </c>
      <c r="K317" s="219"/>
      <c r="L317" s="43"/>
      <c r="M317" s="220" t="s">
        <v>1</v>
      </c>
      <c r="N317" s="221" t="s">
        <v>38</v>
      </c>
      <c r="O317" s="90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4" t="s">
        <v>131</v>
      </c>
      <c r="AT317" s="224" t="s">
        <v>127</v>
      </c>
      <c r="AU317" s="224" t="s">
        <v>83</v>
      </c>
      <c r="AY317" s="16" t="s">
        <v>125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6" t="s">
        <v>78</v>
      </c>
      <c r="BK317" s="225">
        <f>ROUND(I317*H317,2)</f>
        <v>0</v>
      </c>
      <c r="BL317" s="16" t="s">
        <v>131</v>
      </c>
      <c r="BM317" s="224" t="s">
        <v>591</v>
      </c>
    </row>
    <row r="318" s="2" customFormat="1" ht="16.5" customHeight="1">
      <c r="A318" s="37"/>
      <c r="B318" s="38"/>
      <c r="C318" s="212" t="s">
        <v>592</v>
      </c>
      <c r="D318" s="212" t="s">
        <v>127</v>
      </c>
      <c r="E318" s="213" t="s">
        <v>593</v>
      </c>
      <c r="F318" s="214" t="s">
        <v>594</v>
      </c>
      <c r="G318" s="215" t="s">
        <v>167</v>
      </c>
      <c r="H318" s="216">
        <v>65</v>
      </c>
      <c r="I318" s="217"/>
      <c r="J318" s="218">
        <f>ROUND(I318*H318,2)</f>
        <v>0</v>
      </c>
      <c r="K318" s="219"/>
      <c r="L318" s="43"/>
      <c r="M318" s="220" t="s">
        <v>1</v>
      </c>
      <c r="N318" s="221" t="s">
        <v>38</v>
      </c>
      <c r="O318" s="90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4" t="s">
        <v>131</v>
      </c>
      <c r="AT318" s="224" t="s">
        <v>127</v>
      </c>
      <c r="AU318" s="224" t="s">
        <v>83</v>
      </c>
      <c r="AY318" s="16" t="s">
        <v>125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6" t="s">
        <v>78</v>
      </c>
      <c r="BK318" s="225">
        <f>ROUND(I318*H318,2)</f>
        <v>0</v>
      </c>
      <c r="BL318" s="16" t="s">
        <v>131</v>
      </c>
      <c r="BM318" s="224" t="s">
        <v>595</v>
      </c>
    </row>
    <row r="319" s="2" customFormat="1" ht="16.5" customHeight="1">
      <c r="A319" s="37"/>
      <c r="B319" s="38"/>
      <c r="C319" s="212" t="s">
        <v>596</v>
      </c>
      <c r="D319" s="212" t="s">
        <v>127</v>
      </c>
      <c r="E319" s="213" t="s">
        <v>597</v>
      </c>
      <c r="F319" s="214" t="s">
        <v>598</v>
      </c>
      <c r="G319" s="215" t="s">
        <v>582</v>
      </c>
      <c r="H319" s="216">
        <v>2</v>
      </c>
      <c r="I319" s="217"/>
      <c r="J319" s="218">
        <f>ROUND(I319*H319,2)</f>
        <v>0</v>
      </c>
      <c r="K319" s="219"/>
      <c r="L319" s="43"/>
      <c r="M319" s="220" t="s">
        <v>1</v>
      </c>
      <c r="N319" s="221" t="s">
        <v>38</v>
      </c>
      <c r="O319" s="90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4" t="s">
        <v>131</v>
      </c>
      <c r="AT319" s="224" t="s">
        <v>127</v>
      </c>
      <c r="AU319" s="224" t="s">
        <v>83</v>
      </c>
      <c r="AY319" s="16" t="s">
        <v>125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6" t="s">
        <v>78</v>
      </c>
      <c r="BK319" s="225">
        <f>ROUND(I319*H319,2)</f>
        <v>0</v>
      </c>
      <c r="BL319" s="16" t="s">
        <v>131</v>
      </c>
      <c r="BM319" s="224" t="s">
        <v>599</v>
      </c>
    </row>
    <row r="320" s="2" customFormat="1" ht="16.5" customHeight="1">
      <c r="A320" s="37"/>
      <c r="B320" s="38"/>
      <c r="C320" s="212" t="s">
        <v>600</v>
      </c>
      <c r="D320" s="212" t="s">
        <v>127</v>
      </c>
      <c r="E320" s="213" t="s">
        <v>601</v>
      </c>
      <c r="F320" s="214" t="s">
        <v>602</v>
      </c>
      <c r="G320" s="215" t="s">
        <v>167</v>
      </c>
      <c r="H320" s="216">
        <v>1</v>
      </c>
      <c r="I320" s="217"/>
      <c r="J320" s="218">
        <f>ROUND(I320*H320,2)</f>
        <v>0</v>
      </c>
      <c r="K320" s="219"/>
      <c r="L320" s="43"/>
      <c r="M320" s="220" t="s">
        <v>1</v>
      </c>
      <c r="N320" s="221" t="s">
        <v>38</v>
      </c>
      <c r="O320" s="90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4" t="s">
        <v>131</v>
      </c>
      <c r="AT320" s="224" t="s">
        <v>127</v>
      </c>
      <c r="AU320" s="224" t="s">
        <v>83</v>
      </c>
      <c r="AY320" s="16" t="s">
        <v>125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6" t="s">
        <v>78</v>
      </c>
      <c r="BK320" s="225">
        <f>ROUND(I320*H320,2)</f>
        <v>0</v>
      </c>
      <c r="BL320" s="16" t="s">
        <v>131</v>
      </c>
      <c r="BM320" s="224" t="s">
        <v>603</v>
      </c>
    </row>
    <row r="321" s="2" customFormat="1" ht="24.15" customHeight="1">
      <c r="A321" s="37"/>
      <c r="B321" s="38"/>
      <c r="C321" s="212" t="s">
        <v>604</v>
      </c>
      <c r="D321" s="212" t="s">
        <v>127</v>
      </c>
      <c r="E321" s="213" t="s">
        <v>605</v>
      </c>
      <c r="F321" s="214" t="s">
        <v>606</v>
      </c>
      <c r="G321" s="215" t="s">
        <v>167</v>
      </c>
      <c r="H321" s="216">
        <v>2</v>
      </c>
      <c r="I321" s="217"/>
      <c r="J321" s="218">
        <f>ROUND(I321*H321,2)</f>
        <v>0</v>
      </c>
      <c r="K321" s="219"/>
      <c r="L321" s="43"/>
      <c r="M321" s="220" t="s">
        <v>1</v>
      </c>
      <c r="N321" s="221" t="s">
        <v>38</v>
      </c>
      <c r="O321" s="90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4" t="s">
        <v>131</v>
      </c>
      <c r="AT321" s="224" t="s">
        <v>127</v>
      </c>
      <c r="AU321" s="224" t="s">
        <v>83</v>
      </c>
      <c r="AY321" s="16" t="s">
        <v>125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6" t="s">
        <v>78</v>
      </c>
      <c r="BK321" s="225">
        <f>ROUND(I321*H321,2)</f>
        <v>0</v>
      </c>
      <c r="BL321" s="16" t="s">
        <v>131</v>
      </c>
      <c r="BM321" s="224" t="s">
        <v>607</v>
      </c>
    </row>
    <row r="322" s="2" customFormat="1" ht="16.5" customHeight="1">
      <c r="A322" s="37"/>
      <c r="B322" s="38"/>
      <c r="C322" s="212" t="s">
        <v>608</v>
      </c>
      <c r="D322" s="212" t="s">
        <v>127</v>
      </c>
      <c r="E322" s="213" t="s">
        <v>609</v>
      </c>
      <c r="F322" s="214" t="s">
        <v>610</v>
      </c>
      <c r="G322" s="215" t="s">
        <v>167</v>
      </c>
      <c r="H322" s="216">
        <v>2</v>
      </c>
      <c r="I322" s="217"/>
      <c r="J322" s="218">
        <f>ROUND(I322*H322,2)</f>
        <v>0</v>
      </c>
      <c r="K322" s="219"/>
      <c r="L322" s="43"/>
      <c r="M322" s="220" t="s">
        <v>1</v>
      </c>
      <c r="N322" s="221" t="s">
        <v>38</v>
      </c>
      <c r="O322" s="90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4" t="s">
        <v>131</v>
      </c>
      <c r="AT322" s="224" t="s">
        <v>127</v>
      </c>
      <c r="AU322" s="224" t="s">
        <v>83</v>
      </c>
      <c r="AY322" s="16" t="s">
        <v>125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6" t="s">
        <v>78</v>
      </c>
      <c r="BK322" s="225">
        <f>ROUND(I322*H322,2)</f>
        <v>0</v>
      </c>
      <c r="BL322" s="16" t="s">
        <v>131</v>
      </c>
      <c r="BM322" s="224" t="s">
        <v>611</v>
      </c>
    </row>
    <row r="323" s="2" customFormat="1" ht="16.5" customHeight="1">
      <c r="A323" s="37"/>
      <c r="B323" s="38"/>
      <c r="C323" s="212" t="s">
        <v>612</v>
      </c>
      <c r="D323" s="212" t="s">
        <v>127</v>
      </c>
      <c r="E323" s="213" t="s">
        <v>613</v>
      </c>
      <c r="F323" s="214" t="s">
        <v>614</v>
      </c>
      <c r="G323" s="215" t="s">
        <v>167</v>
      </c>
      <c r="H323" s="216">
        <v>65</v>
      </c>
      <c r="I323" s="217"/>
      <c r="J323" s="218">
        <f>ROUND(I323*H323,2)</f>
        <v>0</v>
      </c>
      <c r="K323" s="219"/>
      <c r="L323" s="43"/>
      <c r="M323" s="220" t="s">
        <v>1</v>
      </c>
      <c r="N323" s="221" t="s">
        <v>38</v>
      </c>
      <c r="O323" s="90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4" t="s">
        <v>131</v>
      </c>
      <c r="AT323" s="224" t="s">
        <v>127</v>
      </c>
      <c r="AU323" s="224" t="s">
        <v>83</v>
      </c>
      <c r="AY323" s="16" t="s">
        <v>125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6" t="s">
        <v>78</v>
      </c>
      <c r="BK323" s="225">
        <f>ROUND(I323*H323,2)</f>
        <v>0</v>
      </c>
      <c r="BL323" s="16" t="s">
        <v>131</v>
      </c>
      <c r="BM323" s="224" t="s">
        <v>615</v>
      </c>
    </row>
    <row r="324" s="13" customFormat="1">
      <c r="A324" s="13"/>
      <c r="B324" s="226"/>
      <c r="C324" s="227"/>
      <c r="D324" s="228" t="s">
        <v>133</v>
      </c>
      <c r="E324" s="229" t="s">
        <v>1</v>
      </c>
      <c r="F324" s="230" t="s">
        <v>616</v>
      </c>
      <c r="G324" s="227"/>
      <c r="H324" s="231">
        <v>65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133</v>
      </c>
      <c r="AU324" s="237" t="s">
        <v>83</v>
      </c>
      <c r="AV324" s="13" t="s">
        <v>83</v>
      </c>
      <c r="AW324" s="13" t="s">
        <v>30</v>
      </c>
      <c r="AX324" s="13" t="s">
        <v>78</v>
      </c>
      <c r="AY324" s="237" t="s">
        <v>125</v>
      </c>
    </row>
    <row r="325" s="2" customFormat="1" ht="21.75" customHeight="1">
      <c r="A325" s="37"/>
      <c r="B325" s="38"/>
      <c r="C325" s="212" t="s">
        <v>617</v>
      </c>
      <c r="D325" s="212" t="s">
        <v>127</v>
      </c>
      <c r="E325" s="213" t="s">
        <v>618</v>
      </c>
      <c r="F325" s="214" t="s">
        <v>619</v>
      </c>
      <c r="G325" s="215" t="s">
        <v>582</v>
      </c>
      <c r="H325" s="216">
        <v>6</v>
      </c>
      <c r="I325" s="217"/>
      <c r="J325" s="218">
        <f>ROUND(I325*H325,2)</f>
        <v>0</v>
      </c>
      <c r="K325" s="219"/>
      <c r="L325" s="43"/>
      <c r="M325" s="220" t="s">
        <v>1</v>
      </c>
      <c r="N325" s="221" t="s">
        <v>38</v>
      </c>
      <c r="O325" s="90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4" t="s">
        <v>131</v>
      </c>
      <c r="AT325" s="224" t="s">
        <v>127</v>
      </c>
      <c r="AU325" s="224" t="s">
        <v>83</v>
      </c>
      <c r="AY325" s="16" t="s">
        <v>125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6" t="s">
        <v>78</v>
      </c>
      <c r="BK325" s="225">
        <f>ROUND(I325*H325,2)</f>
        <v>0</v>
      </c>
      <c r="BL325" s="16" t="s">
        <v>131</v>
      </c>
      <c r="BM325" s="224" t="s">
        <v>620</v>
      </c>
    </row>
    <row r="326" s="2" customFormat="1" ht="21.75" customHeight="1">
      <c r="A326" s="37"/>
      <c r="B326" s="38"/>
      <c r="C326" s="212" t="s">
        <v>621</v>
      </c>
      <c r="D326" s="212" t="s">
        <v>127</v>
      </c>
      <c r="E326" s="213" t="s">
        <v>622</v>
      </c>
      <c r="F326" s="214" t="s">
        <v>623</v>
      </c>
      <c r="G326" s="215" t="s">
        <v>582</v>
      </c>
      <c r="H326" s="216">
        <v>4</v>
      </c>
      <c r="I326" s="217"/>
      <c r="J326" s="218">
        <f>ROUND(I326*H326,2)</f>
        <v>0</v>
      </c>
      <c r="K326" s="219"/>
      <c r="L326" s="43"/>
      <c r="M326" s="220" t="s">
        <v>1</v>
      </c>
      <c r="N326" s="221" t="s">
        <v>38</v>
      </c>
      <c r="O326" s="90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4" t="s">
        <v>131</v>
      </c>
      <c r="AT326" s="224" t="s">
        <v>127</v>
      </c>
      <c r="AU326" s="224" t="s">
        <v>83</v>
      </c>
      <c r="AY326" s="16" t="s">
        <v>125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6" t="s">
        <v>78</v>
      </c>
      <c r="BK326" s="225">
        <f>ROUND(I326*H326,2)</f>
        <v>0</v>
      </c>
      <c r="BL326" s="16" t="s">
        <v>131</v>
      </c>
      <c r="BM326" s="224" t="s">
        <v>624</v>
      </c>
    </row>
    <row r="327" s="2" customFormat="1" ht="21.75" customHeight="1">
      <c r="A327" s="37"/>
      <c r="B327" s="38"/>
      <c r="C327" s="212" t="s">
        <v>625</v>
      </c>
      <c r="D327" s="212" t="s">
        <v>127</v>
      </c>
      <c r="E327" s="213" t="s">
        <v>626</v>
      </c>
      <c r="F327" s="214" t="s">
        <v>627</v>
      </c>
      <c r="G327" s="215" t="s">
        <v>582</v>
      </c>
      <c r="H327" s="216">
        <v>6</v>
      </c>
      <c r="I327" s="217"/>
      <c r="J327" s="218">
        <f>ROUND(I327*H327,2)</f>
        <v>0</v>
      </c>
      <c r="K327" s="219"/>
      <c r="L327" s="43"/>
      <c r="M327" s="220" t="s">
        <v>1</v>
      </c>
      <c r="N327" s="221" t="s">
        <v>38</v>
      </c>
      <c r="O327" s="90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4" t="s">
        <v>131</v>
      </c>
      <c r="AT327" s="224" t="s">
        <v>127</v>
      </c>
      <c r="AU327" s="224" t="s">
        <v>83</v>
      </c>
      <c r="AY327" s="16" t="s">
        <v>125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6" t="s">
        <v>78</v>
      </c>
      <c r="BK327" s="225">
        <f>ROUND(I327*H327,2)</f>
        <v>0</v>
      </c>
      <c r="BL327" s="16" t="s">
        <v>131</v>
      </c>
      <c r="BM327" s="224" t="s">
        <v>628</v>
      </c>
    </row>
    <row r="328" s="2" customFormat="1" ht="16.5" customHeight="1">
      <c r="A328" s="37"/>
      <c r="B328" s="38"/>
      <c r="C328" s="212" t="s">
        <v>629</v>
      </c>
      <c r="D328" s="212" t="s">
        <v>127</v>
      </c>
      <c r="E328" s="213" t="s">
        <v>630</v>
      </c>
      <c r="F328" s="214" t="s">
        <v>631</v>
      </c>
      <c r="G328" s="215" t="s">
        <v>582</v>
      </c>
      <c r="H328" s="216">
        <v>65</v>
      </c>
      <c r="I328" s="217"/>
      <c r="J328" s="218">
        <f>ROUND(I328*H328,2)</f>
        <v>0</v>
      </c>
      <c r="K328" s="219"/>
      <c r="L328" s="43"/>
      <c r="M328" s="220" t="s">
        <v>1</v>
      </c>
      <c r="N328" s="221" t="s">
        <v>38</v>
      </c>
      <c r="O328" s="90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4" t="s">
        <v>131</v>
      </c>
      <c r="AT328" s="224" t="s">
        <v>127</v>
      </c>
      <c r="AU328" s="224" t="s">
        <v>83</v>
      </c>
      <c r="AY328" s="16" t="s">
        <v>125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6" t="s">
        <v>78</v>
      </c>
      <c r="BK328" s="225">
        <f>ROUND(I328*H328,2)</f>
        <v>0</v>
      </c>
      <c r="BL328" s="16" t="s">
        <v>131</v>
      </c>
      <c r="BM328" s="224" t="s">
        <v>632</v>
      </c>
    </row>
    <row r="329" s="2" customFormat="1" ht="16.5" customHeight="1">
      <c r="A329" s="37"/>
      <c r="B329" s="38"/>
      <c r="C329" s="212" t="s">
        <v>633</v>
      </c>
      <c r="D329" s="212" t="s">
        <v>127</v>
      </c>
      <c r="E329" s="213" t="s">
        <v>634</v>
      </c>
      <c r="F329" s="214" t="s">
        <v>635</v>
      </c>
      <c r="G329" s="215" t="s">
        <v>636</v>
      </c>
      <c r="H329" s="216">
        <v>2</v>
      </c>
      <c r="I329" s="217"/>
      <c r="J329" s="218">
        <f>ROUND(I329*H329,2)</f>
        <v>0</v>
      </c>
      <c r="K329" s="219"/>
      <c r="L329" s="43"/>
      <c r="M329" s="220" t="s">
        <v>1</v>
      </c>
      <c r="N329" s="221" t="s">
        <v>38</v>
      </c>
      <c r="O329" s="90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4" t="s">
        <v>131</v>
      </c>
      <c r="AT329" s="224" t="s">
        <v>127</v>
      </c>
      <c r="AU329" s="224" t="s">
        <v>83</v>
      </c>
      <c r="AY329" s="16" t="s">
        <v>125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6" t="s">
        <v>78</v>
      </c>
      <c r="BK329" s="225">
        <f>ROUND(I329*H329,2)</f>
        <v>0</v>
      </c>
      <c r="BL329" s="16" t="s">
        <v>131</v>
      </c>
      <c r="BM329" s="224" t="s">
        <v>637</v>
      </c>
    </row>
    <row r="330" s="2" customFormat="1" ht="16.5" customHeight="1">
      <c r="A330" s="37"/>
      <c r="B330" s="38"/>
      <c r="C330" s="212" t="s">
        <v>638</v>
      </c>
      <c r="D330" s="212" t="s">
        <v>127</v>
      </c>
      <c r="E330" s="213" t="s">
        <v>639</v>
      </c>
      <c r="F330" s="214" t="s">
        <v>640</v>
      </c>
      <c r="G330" s="215" t="s">
        <v>636</v>
      </c>
      <c r="H330" s="216">
        <v>6</v>
      </c>
      <c r="I330" s="217"/>
      <c r="J330" s="218">
        <f>ROUND(I330*H330,2)</f>
        <v>0</v>
      </c>
      <c r="K330" s="219"/>
      <c r="L330" s="43"/>
      <c r="M330" s="220" t="s">
        <v>1</v>
      </c>
      <c r="N330" s="221" t="s">
        <v>38</v>
      </c>
      <c r="O330" s="90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4" t="s">
        <v>131</v>
      </c>
      <c r="AT330" s="224" t="s">
        <v>127</v>
      </c>
      <c r="AU330" s="224" t="s">
        <v>83</v>
      </c>
      <c r="AY330" s="16" t="s">
        <v>125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6" t="s">
        <v>78</v>
      </c>
      <c r="BK330" s="225">
        <f>ROUND(I330*H330,2)</f>
        <v>0</v>
      </c>
      <c r="BL330" s="16" t="s">
        <v>131</v>
      </c>
      <c r="BM330" s="224" t="s">
        <v>641</v>
      </c>
    </row>
    <row r="331" s="2" customFormat="1" ht="24.15" customHeight="1">
      <c r="A331" s="37"/>
      <c r="B331" s="38"/>
      <c r="C331" s="212" t="s">
        <v>642</v>
      </c>
      <c r="D331" s="212" t="s">
        <v>127</v>
      </c>
      <c r="E331" s="213" t="s">
        <v>643</v>
      </c>
      <c r="F331" s="214" t="s">
        <v>644</v>
      </c>
      <c r="G331" s="215" t="s">
        <v>636</v>
      </c>
      <c r="H331" s="216">
        <v>2</v>
      </c>
      <c r="I331" s="217"/>
      <c r="J331" s="218">
        <f>ROUND(I331*H331,2)</f>
        <v>0</v>
      </c>
      <c r="K331" s="219"/>
      <c r="L331" s="43"/>
      <c r="M331" s="220" t="s">
        <v>1</v>
      </c>
      <c r="N331" s="221" t="s">
        <v>38</v>
      </c>
      <c r="O331" s="90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4" t="s">
        <v>131</v>
      </c>
      <c r="AT331" s="224" t="s">
        <v>127</v>
      </c>
      <c r="AU331" s="224" t="s">
        <v>83</v>
      </c>
      <c r="AY331" s="16" t="s">
        <v>125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6" t="s">
        <v>78</v>
      </c>
      <c r="BK331" s="225">
        <f>ROUND(I331*H331,2)</f>
        <v>0</v>
      </c>
      <c r="BL331" s="16" t="s">
        <v>131</v>
      </c>
      <c r="BM331" s="224" t="s">
        <v>645</v>
      </c>
    </row>
    <row r="332" s="2" customFormat="1" ht="24.15" customHeight="1">
      <c r="A332" s="37"/>
      <c r="B332" s="38"/>
      <c r="C332" s="212" t="s">
        <v>646</v>
      </c>
      <c r="D332" s="212" t="s">
        <v>127</v>
      </c>
      <c r="E332" s="213" t="s">
        <v>647</v>
      </c>
      <c r="F332" s="214" t="s">
        <v>648</v>
      </c>
      <c r="G332" s="215" t="s">
        <v>636</v>
      </c>
      <c r="H332" s="216">
        <v>5</v>
      </c>
      <c r="I332" s="217"/>
      <c r="J332" s="218">
        <f>ROUND(I332*H332,2)</f>
        <v>0</v>
      </c>
      <c r="K332" s="219"/>
      <c r="L332" s="43"/>
      <c r="M332" s="220" t="s">
        <v>1</v>
      </c>
      <c r="N332" s="221" t="s">
        <v>38</v>
      </c>
      <c r="O332" s="90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4" t="s">
        <v>131</v>
      </c>
      <c r="AT332" s="224" t="s">
        <v>127</v>
      </c>
      <c r="AU332" s="224" t="s">
        <v>83</v>
      </c>
      <c r="AY332" s="16" t="s">
        <v>125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6" t="s">
        <v>78</v>
      </c>
      <c r="BK332" s="225">
        <f>ROUND(I332*H332,2)</f>
        <v>0</v>
      </c>
      <c r="BL332" s="16" t="s">
        <v>131</v>
      </c>
      <c r="BM332" s="224" t="s">
        <v>649</v>
      </c>
    </row>
    <row r="333" s="2" customFormat="1" ht="16.5" customHeight="1">
      <c r="A333" s="37"/>
      <c r="B333" s="38"/>
      <c r="C333" s="212" t="s">
        <v>650</v>
      </c>
      <c r="D333" s="212" t="s">
        <v>127</v>
      </c>
      <c r="E333" s="213" t="s">
        <v>651</v>
      </c>
      <c r="F333" s="214" t="s">
        <v>652</v>
      </c>
      <c r="G333" s="215" t="s">
        <v>582</v>
      </c>
      <c r="H333" s="216">
        <v>1</v>
      </c>
      <c r="I333" s="217"/>
      <c r="J333" s="218">
        <f>ROUND(I333*H333,2)</f>
        <v>0</v>
      </c>
      <c r="K333" s="219"/>
      <c r="L333" s="43"/>
      <c r="M333" s="220" t="s">
        <v>1</v>
      </c>
      <c r="N333" s="221" t="s">
        <v>38</v>
      </c>
      <c r="O333" s="90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4" t="s">
        <v>131</v>
      </c>
      <c r="AT333" s="224" t="s">
        <v>127</v>
      </c>
      <c r="AU333" s="224" t="s">
        <v>83</v>
      </c>
      <c r="AY333" s="16" t="s">
        <v>125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6" t="s">
        <v>78</v>
      </c>
      <c r="BK333" s="225">
        <f>ROUND(I333*H333,2)</f>
        <v>0</v>
      </c>
      <c r="BL333" s="16" t="s">
        <v>131</v>
      </c>
      <c r="BM333" s="224" t="s">
        <v>653</v>
      </c>
    </row>
    <row r="334" s="2" customFormat="1" ht="24.15" customHeight="1">
      <c r="A334" s="37"/>
      <c r="B334" s="38"/>
      <c r="C334" s="212" t="s">
        <v>654</v>
      </c>
      <c r="D334" s="212" t="s">
        <v>127</v>
      </c>
      <c r="E334" s="213" t="s">
        <v>655</v>
      </c>
      <c r="F334" s="214" t="s">
        <v>656</v>
      </c>
      <c r="G334" s="215" t="s">
        <v>167</v>
      </c>
      <c r="H334" s="216">
        <v>65</v>
      </c>
      <c r="I334" s="217"/>
      <c r="J334" s="218">
        <f>ROUND(I334*H334,2)</f>
        <v>0</v>
      </c>
      <c r="K334" s="219"/>
      <c r="L334" s="43"/>
      <c r="M334" s="220" t="s">
        <v>1</v>
      </c>
      <c r="N334" s="221" t="s">
        <v>38</v>
      </c>
      <c r="O334" s="90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4" t="s">
        <v>131</v>
      </c>
      <c r="AT334" s="224" t="s">
        <v>127</v>
      </c>
      <c r="AU334" s="224" t="s">
        <v>83</v>
      </c>
      <c r="AY334" s="16" t="s">
        <v>125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6" t="s">
        <v>78</v>
      </c>
      <c r="BK334" s="225">
        <f>ROUND(I334*H334,2)</f>
        <v>0</v>
      </c>
      <c r="BL334" s="16" t="s">
        <v>131</v>
      </c>
      <c r="BM334" s="224" t="s">
        <v>657</v>
      </c>
    </row>
    <row r="335" s="2" customFormat="1" ht="24.15" customHeight="1">
      <c r="A335" s="37"/>
      <c r="B335" s="38"/>
      <c r="C335" s="212" t="s">
        <v>658</v>
      </c>
      <c r="D335" s="212" t="s">
        <v>127</v>
      </c>
      <c r="E335" s="213" t="s">
        <v>659</v>
      </c>
      <c r="F335" s="214" t="s">
        <v>660</v>
      </c>
      <c r="G335" s="215" t="s">
        <v>167</v>
      </c>
      <c r="H335" s="216">
        <v>65</v>
      </c>
      <c r="I335" s="217"/>
      <c r="J335" s="218">
        <f>ROUND(I335*H335,2)</f>
        <v>0</v>
      </c>
      <c r="K335" s="219"/>
      <c r="L335" s="43"/>
      <c r="M335" s="220" t="s">
        <v>1</v>
      </c>
      <c r="N335" s="221" t="s">
        <v>38</v>
      </c>
      <c r="O335" s="90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4" t="s">
        <v>131</v>
      </c>
      <c r="AT335" s="224" t="s">
        <v>127</v>
      </c>
      <c r="AU335" s="224" t="s">
        <v>83</v>
      </c>
      <c r="AY335" s="16" t="s">
        <v>125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6" t="s">
        <v>78</v>
      </c>
      <c r="BK335" s="225">
        <f>ROUND(I335*H335,2)</f>
        <v>0</v>
      </c>
      <c r="BL335" s="16" t="s">
        <v>131</v>
      </c>
      <c r="BM335" s="224" t="s">
        <v>661</v>
      </c>
    </row>
    <row r="336" s="2" customFormat="1" ht="21.75" customHeight="1">
      <c r="A336" s="37"/>
      <c r="B336" s="38"/>
      <c r="C336" s="212" t="s">
        <v>662</v>
      </c>
      <c r="D336" s="212" t="s">
        <v>127</v>
      </c>
      <c r="E336" s="213" t="s">
        <v>663</v>
      </c>
      <c r="F336" s="214" t="s">
        <v>664</v>
      </c>
      <c r="G336" s="215" t="s">
        <v>193</v>
      </c>
      <c r="H336" s="216">
        <v>1.5</v>
      </c>
      <c r="I336" s="217"/>
      <c r="J336" s="218">
        <f>ROUND(I336*H336,2)</f>
        <v>0</v>
      </c>
      <c r="K336" s="219"/>
      <c r="L336" s="43"/>
      <c r="M336" s="220" t="s">
        <v>1</v>
      </c>
      <c r="N336" s="221" t="s">
        <v>38</v>
      </c>
      <c r="O336" s="90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4" t="s">
        <v>131</v>
      </c>
      <c r="AT336" s="224" t="s">
        <v>127</v>
      </c>
      <c r="AU336" s="224" t="s">
        <v>83</v>
      </c>
      <c r="AY336" s="16" t="s">
        <v>125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6" t="s">
        <v>78</v>
      </c>
      <c r="BK336" s="225">
        <f>ROUND(I336*H336,2)</f>
        <v>0</v>
      </c>
      <c r="BL336" s="16" t="s">
        <v>131</v>
      </c>
      <c r="BM336" s="224" t="s">
        <v>665</v>
      </c>
    </row>
    <row r="337" s="2" customFormat="1" ht="16.5" customHeight="1">
      <c r="A337" s="37"/>
      <c r="B337" s="38"/>
      <c r="C337" s="212" t="s">
        <v>666</v>
      </c>
      <c r="D337" s="212" t="s">
        <v>127</v>
      </c>
      <c r="E337" s="213" t="s">
        <v>667</v>
      </c>
      <c r="F337" s="214" t="s">
        <v>668</v>
      </c>
      <c r="G337" s="215" t="s">
        <v>582</v>
      </c>
      <c r="H337" s="216">
        <v>2</v>
      </c>
      <c r="I337" s="217"/>
      <c r="J337" s="218">
        <f>ROUND(I337*H337,2)</f>
        <v>0</v>
      </c>
      <c r="K337" s="219"/>
      <c r="L337" s="43"/>
      <c r="M337" s="220" t="s">
        <v>1</v>
      </c>
      <c r="N337" s="221" t="s">
        <v>38</v>
      </c>
      <c r="O337" s="90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4" t="s">
        <v>131</v>
      </c>
      <c r="AT337" s="224" t="s">
        <v>127</v>
      </c>
      <c r="AU337" s="224" t="s">
        <v>83</v>
      </c>
      <c r="AY337" s="16" t="s">
        <v>125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6" t="s">
        <v>78</v>
      </c>
      <c r="BK337" s="225">
        <f>ROUND(I337*H337,2)</f>
        <v>0</v>
      </c>
      <c r="BL337" s="16" t="s">
        <v>131</v>
      </c>
      <c r="BM337" s="224" t="s">
        <v>669</v>
      </c>
    </row>
    <row r="338" s="2" customFormat="1" ht="16.5" customHeight="1">
      <c r="A338" s="37"/>
      <c r="B338" s="38"/>
      <c r="C338" s="212" t="s">
        <v>670</v>
      </c>
      <c r="D338" s="212" t="s">
        <v>127</v>
      </c>
      <c r="E338" s="213" t="s">
        <v>671</v>
      </c>
      <c r="F338" s="214" t="s">
        <v>672</v>
      </c>
      <c r="G338" s="215" t="s">
        <v>193</v>
      </c>
      <c r="H338" s="216">
        <v>2</v>
      </c>
      <c r="I338" s="217"/>
      <c r="J338" s="218">
        <f>ROUND(I338*H338,2)</f>
        <v>0</v>
      </c>
      <c r="K338" s="219"/>
      <c r="L338" s="43"/>
      <c r="M338" s="220" t="s">
        <v>1</v>
      </c>
      <c r="N338" s="221" t="s">
        <v>38</v>
      </c>
      <c r="O338" s="90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4" t="s">
        <v>131</v>
      </c>
      <c r="AT338" s="224" t="s">
        <v>127</v>
      </c>
      <c r="AU338" s="224" t="s">
        <v>83</v>
      </c>
      <c r="AY338" s="16" t="s">
        <v>125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6" t="s">
        <v>78</v>
      </c>
      <c r="BK338" s="225">
        <f>ROUND(I338*H338,2)</f>
        <v>0</v>
      </c>
      <c r="BL338" s="16" t="s">
        <v>131</v>
      </c>
      <c r="BM338" s="224" t="s">
        <v>673</v>
      </c>
    </row>
    <row r="339" s="2" customFormat="1" ht="24.15" customHeight="1">
      <c r="A339" s="37"/>
      <c r="B339" s="38"/>
      <c r="C339" s="212" t="s">
        <v>674</v>
      </c>
      <c r="D339" s="212" t="s">
        <v>127</v>
      </c>
      <c r="E339" s="213" t="s">
        <v>675</v>
      </c>
      <c r="F339" s="214" t="s">
        <v>676</v>
      </c>
      <c r="G339" s="215" t="s">
        <v>193</v>
      </c>
      <c r="H339" s="216">
        <v>4</v>
      </c>
      <c r="I339" s="217"/>
      <c r="J339" s="218">
        <f>ROUND(I339*H339,2)</f>
        <v>0</v>
      </c>
      <c r="K339" s="219"/>
      <c r="L339" s="43"/>
      <c r="M339" s="220" t="s">
        <v>1</v>
      </c>
      <c r="N339" s="221" t="s">
        <v>38</v>
      </c>
      <c r="O339" s="90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4" t="s">
        <v>131</v>
      </c>
      <c r="AT339" s="224" t="s">
        <v>127</v>
      </c>
      <c r="AU339" s="224" t="s">
        <v>83</v>
      </c>
      <c r="AY339" s="16" t="s">
        <v>125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6" t="s">
        <v>78</v>
      </c>
      <c r="BK339" s="225">
        <f>ROUND(I339*H339,2)</f>
        <v>0</v>
      </c>
      <c r="BL339" s="16" t="s">
        <v>131</v>
      </c>
      <c r="BM339" s="224" t="s">
        <v>677</v>
      </c>
    </row>
    <row r="340" s="2" customFormat="1" ht="24.15" customHeight="1">
      <c r="A340" s="37"/>
      <c r="B340" s="38"/>
      <c r="C340" s="212" t="s">
        <v>678</v>
      </c>
      <c r="D340" s="212" t="s">
        <v>127</v>
      </c>
      <c r="E340" s="213" t="s">
        <v>679</v>
      </c>
      <c r="F340" s="214" t="s">
        <v>680</v>
      </c>
      <c r="G340" s="215" t="s">
        <v>167</v>
      </c>
      <c r="H340" s="216">
        <v>65</v>
      </c>
      <c r="I340" s="217"/>
      <c r="J340" s="218">
        <f>ROUND(I340*H340,2)</f>
        <v>0</v>
      </c>
      <c r="K340" s="219"/>
      <c r="L340" s="43"/>
      <c r="M340" s="220" t="s">
        <v>1</v>
      </c>
      <c r="N340" s="221" t="s">
        <v>38</v>
      </c>
      <c r="O340" s="90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4" t="s">
        <v>131</v>
      </c>
      <c r="AT340" s="224" t="s">
        <v>127</v>
      </c>
      <c r="AU340" s="224" t="s">
        <v>83</v>
      </c>
      <c r="AY340" s="16" t="s">
        <v>125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6" t="s">
        <v>78</v>
      </c>
      <c r="BK340" s="225">
        <f>ROUND(I340*H340,2)</f>
        <v>0</v>
      </c>
      <c r="BL340" s="16" t="s">
        <v>131</v>
      </c>
      <c r="BM340" s="224" t="s">
        <v>681</v>
      </c>
    </row>
    <row r="341" s="12" customFormat="1" ht="22.8" customHeight="1">
      <c r="A341" s="12"/>
      <c r="B341" s="196"/>
      <c r="C341" s="197"/>
      <c r="D341" s="198" t="s">
        <v>72</v>
      </c>
      <c r="E341" s="210" t="s">
        <v>682</v>
      </c>
      <c r="F341" s="210" t="s">
        <v>683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SUM(P342:P357)</f>
        <v>0</v>
      </c>
      <c r="Q341" s="204"/>
      <c r="R341" s="205">
        <f>SUM(R342:R357)</f>
        <v>0</v>
      </c>
      <c r="S341" s="204"/>
      <c r="T341" s="206">
        <f>SUM(T342:T357)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78</v>
      </c>
      <c r="AT341" s="208" t="s">
        <v>72</v>
      </c>
      <c r="AU341" s="208" t="s">
        <v>78</v>
      </c>
      <c r="AY341" s="207" t="s">
        <v>125</v>
      </c>
      <c r="BK341" s="209">
        <f>SUM(BK342:BK357)</f>
        <v>0</v>
      </c>
    </row>
    <row r="342" s="2" customFormat="1" ht="21.75" customHeight="1">
      <c r="A342" s="37"/>
      <c r="B342" s="38"/>
      <c r="C342" s="212" t="s">
        <v>684</v>
      </c>
      <c r="D342" s="212" t="s">
        <v>127</v>
      </c>
      <c r="E342" s="213" t="s">
        <v>685</v>
      </c>
      <c r="F342" s="214" t="s">
        <v>686</v>
      </c>
      <c r="G342" s="215" t="s">
        <v>204</v>
      </c>
      <c r="H342" s="216">
        <v>371.41000000000002</v>
      </c>
      <c r="I342" s="217"/>
      <c r="J342" s="218">
        <f>ROUND(I342*H342,2)</f>
        <v>0</v>
      </c>
      <c r="K342" s="219"/>
      <c r="L342" s="43"/>
      <c r="M342" s="220" t="s">
        <v>1</v>
      </c>
      <c r="N342" s="221" t="s">
        <v>38</v>
      </c>
      <c r="O342" s="90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4" t="s">
        <v>131</v>
      </c>
      <c r="AT342" s="224" t="s">
        <v>127</v>
      </c>
      <c r="AU342" s="224" t="s">
        <v>83</v>
      </c>
      <c r="AY342" s="16" t="s">
        <v>125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6" t="s">
        <v>78</v>
      </c>
      <c r="BK342" s="225">
        <f>ROUND(I342*H342,2)</f>
        <v>0</v>
      </c>
      <c r="BL342" s="16" t="s">
        <v>131</v>
      </c>
      <c r="BM342" s="224" t="s">
        <v>687</v>
      </c>
    </row>
    <row r="343" s="13" customFormat="1">
      <c r="A343" s="13"/>
      <c r="B343" s="226"/>
      <c r="C343" s="227"/>
      <c r="D343" s="228" t="s">
        <v>133</v>
      </c>
      <c r="E343" s="229" t="s">
        <v>1</v>
      </c>
      <c r="F343" s="230" t="s">
        <v>91</v>
      </c>
      <c r="G343" s="227"/>
      <c r="H343" s="231">
        <v>371.41000000000002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133</v>
      </c>
      <c r="AU343" s="237" t="s">
        <v>83</v>
      </c>
      <c r="AV343" s="13" t="s">
        <v>83</v>
      </c>
      <c r="AW343" s="13" t="s">
        <v>30</v>
      </c>
      <c r="AX343" s="13" t="s">
        <v>78</v>
      </c>
      <c r="AY343" s="237" t="s">
        <v>125</v>
      </c>
    </row>
    <row r="344" s="2" customFormat="1" ht="24.15" customHeight="1">
      <c r="A344" s="37"/>
      <c r="B344" s="38"/>
      <c r="C344" s="212" t="s">
        <v>688</v>
      </c>
      <c r="D344" s="212" t="s">
        <v>127</v>
      </c>
      <c r="E344" s="213" t="s">
        <v>689</v>
      </c>
      <c r="F344" s="214" t="s">
        <v>690</v>
      </c>
      <c r="G344" s="215" t="s">
        <v>204</v>
      </c>
      <c r="H344" s="216">
        <v>3342.6900000000001</v>
      </c>
      <c r="I344" s="217"/>
      <c r="J344" s="218">
        <f>ROUND(I344*H344,2)</f>
        <v>0</v>
      </c>
      <c r="K344" s="219"/>
      <c r="L344" s="43"/>
      <c r="M344" s="220" t="s">
        <v>1</v>
      </c>
      <c r="N344" s="221" t="s">
        <v>38</v>
      </c>
      <c r="O344" s="90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4" t="s">
        <v>131</v>
      </c>
      <c r="AT344" s="224" t="s">
        <v>127</v>
      </c>
      <c r="AU344" s="224" t="s">
        <v>83</v>
      </c>
      <c r="AY344" s="16" t="s">
        <v>125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6" t="s">
        <v>78</v>
      </c>
      <c r="BK344" s="225">
        <f>ROUND(I344*H344,2)</f>
        <v>0</v>
      </c>
      <c r="BL344" s="16" t="s">
        <v>131</v>
      </c>
      <c r="BM344" s="224" t="s">
        <v>691</v>
      </c>
    </row>
    <row r="345" s="13" customFormat="1">
      <c r="A345" s="13"/>
      <c r="B345" s="226"/>
      <c r="C345" s="227"/>
      <c r="D345" s="228" t="s">
        <v>133</v>
      </c>
      <c r="E345" s="229" t="s">
        <v>1</v>
      </c>
      <c r="F345" s="230" t="s">
        <v>91</v>
      </c>
      <c r="G345" s="227"/>
      <c r="H345" s="231">
        <v>371.41000000000002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133</v>
      </c>
      <c r="AU345" s="237" t="s">
        <v>83</v>
      </c>
      <c r="AV345" s="13" t="s">
        <v>83</v>
      </c>
      <c r="AW345" s="13" t="s">
        <v>30</v>
      </c>
      <c r="AX345" s="13" t="s">
        <v>78</v>
      </c>
      <c r="AY345" s="237" t="s">
        <v>125</v>
      </c>
    </row>
    <row r="346" s="13" customFormat="1">
      <c r="A346" s="13"/>
      <c r="B346" s="226"/>
      <c r="C346" s="227"/>
      <c r="D346" s="228" t="s">
        <v>133</v>
      </c>
      <c r="E346" s="227"/>
      <c r="F346" s="230" t="s">
        <v>692</v>
      </c>
      <c r="G346" s="227"/>
      <c r="H346" s="231">
        <v>3342.6900000000001</v>
      </c>
      <c r="I346" s="232"/>
      <c r="J346" s="227"/>
      <c r="K346" s="227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133</v>
      </c>
      <c r="AU346" s="237" t="s">
        <v>83</v>
      </c>
      <c r="AV346" s="13" t="s">
        <v>83</v>
      </c>
      <c r="AW346" s="13" t="s">
        <v>4</v>
      </c>
      <c r="AX346" s="13" t="s">
        <v>78</v>
      </c>
      <c r="AY346" s="237" t="s">
        <v>125</v>
      </c>
    </row>
    <row r="347" s="2" customFormat="1" ht="21.75" customHeight="1">
      <c r="A347" s="37"/>
      <c r="B347" s="38"/>
      <c r="C347" s="212" t="s">
        <v>693</v>
      </c>
      <c r="D347" s="212" t="s">
        <v>127</v>
      </c>
      <c r="E347" s="213" t="s">
        <v>694</v>
      </c>
      <c r="F347" s="214" t="s">
        <v>695</v>
      </c>
      <c r="G347" s="215" t="s">
        <v>204</v>
      </c>
      <c r="H347" s="216">
        <v>291.08699999999999</v>
      </c>
      <c r="I347" s="217"/>
      <c r="J347" s="218">
        <f>ROUND(I347*H347,2)</f>
        <v>0</v>
      </c>
      <c r="K347" s="219"/>
      <c r="L347" s="43"/>
      <c r="M347" s="220" t="s">
        <v>1</v>
      </c>
      <c r="N347" s="221" t="s">
        <v>38</v>
      </c>
      <c r="O347" s="90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4" t="s">
        <v>131</v>
      </c>
      <c r="AT347" s="224" t="s">
        <v>127</v>
      </c>
      <c r="AU347" s="224" t="s">
        <v>83</v>
      </c>
      <c r="AY347" s="16" t="s">
        <v>125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6" t="s">
        <v>78</v>
      </c>
      <c r="BK347" s="225">
        <f>ROUND(I347*H347,2)</f>
        <v>0</v>
      </c>
      <c r="BL347" s="16" t="s">
        <v>131</v>
      </c>
      <c r="BM347" s="224" t="s">
        <v>696</v>
      </c>
    </row>
    <row r="348" s="13" customFormat="1">
      <c r="A348" s="13"/>
      <c r="B348" s="226"/>
      <c r="C348" s="227"/>
      <c r="D348" s="228" t="s">
        <v>133</v>
      </c>
      <c r="E348" s="229" t="s">
        <v>1</v>
      </c>
      <c r="F348" s="230" t="s">
        <v>697</v>
      </c>
      <c r="G348" s="227"/>
      <c r="H348" s="231">
        <v>291.08699999999999</v>
      </c>
      <c r="I348" s="232"/>
      <c r="J348" s="227"/>
      <c r="K348" s="227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133</v>
      </c>
      <c r="AU348" s="237" t="s">
        <v>83</v>
      </c>
      <c r="AV348" s="13" t="s">
        <v>83</v>
      </c>
      <c r="AW348" s="13" t="s">
        <v>30</v>
      </c>
      <c r="AX348" s="13" t="s">
        <v>78</v>
      </c>
      <c r="AY348" s="237" t="s">
        <v>125</v>
      </c>
    </row>
    <row r="349" s="2" customFormat="1" ht="24.15" customHeight="1">
      <c r="A349" s="37"/>
      <c r="B349" s="38"/>
      <c r="C349" s="212" t="s">
        <v>698</v>
      </c>
      <c r="D349" s="212" t="s">
        <v>127</v>
      </c>
      <c r="E349" s="213" t="s">
        <v>699</v>
      </c>
      <c r="F349" s="214" t="s">
        <v>700</v>
      </c>
      <c r="G349" s="215" t="s">
        <v>204</v>
      </c>
      <c r="H349" s="216">
        <v>2619.7829999999999</v>
      </c>
      <c r="I349" s="217"/>
      <c r="J349" s="218">
        <f>ROUND(I349*H349,2)</f>
        <v>0</v>
      </c>
      <c r="K349" s="219"/>
      <c r="L349" s="43"/>
      <c r="M349" s="220" t="s">
        <v>1</v>
      </c>
      <c r="N349" s="221" t="s">
        <v>38</v>
      </c>
      <c r="O349" s="90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4" t="s">
        <v>131</v>
      </c>
      <c r="AT349" s="224" t="s">
        <v>127</v>
      </c>
      <c r="AU349" s="224" t="s">
        <v>83</v>
      </c>
      <c r="AY349" s="16" t="s">
        <v>125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6" t="s">
        <v>78</v>
      </c>
      <c r="BK349" s="225">
        <f>ROUND(I349*H349,2)</f>
        <v>0</v>
      </c>
      <c r="BL349" s="16" t="s">
        <v>131</v>
      </c>
      <c r="BM349" s="224" t="s">
        <v>701</v>
      </c>
    </row>
    <row r="350" s="13" customFormat="1">
      <c r="A350" s="13"/>
      <c r="B350" s="226"/>
      <c r="C350" s="227"/>
      <c r="D350" s="228" t="s">
        <v>133</v>
      </c>
      <c r="E350" s="229" t="s">
        <v>1</v>
      </c>
      <c r="F350" s="230" t="s">
        <v>702</v>
      </c>
      <c r="G350" s="227"/>
      <c r="H350" s="231">
        <v>291.08699999999999</v>
      </c>
      <c r="I350" s="232"/>
      <c r="J350" s="227"/>
      <c r="K350" s="227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133</v>
      </c>
      <c r="AU350" s="237" t="s">
        <v>83</v>
      </c>
      <c r="AV350" s="13" t="s">
        <v>83</v>
      </c>
      <c r="AW350" s="13" t="s">
        <v>30</v>
      </c>
      <c r="AX350" s="13" t="s">
        <v>78</v>
      </c>
      <c r="AY350" s="237" t="s">
        <v>125</v>
      </c>
    </row>
    <row r="351" s="13" customFormat="1">
      <c r="A351" s="13"/>
      <c r="B351" s="226"/>
      <c r="C351" s="227"/>
      <c r="D351" s="228" t="s">
        <v>133</v>
      </c>
      <c r="E351" s="227"/>
      <c r="F351" s="230" t="s">
        <v>703</v>
      </c>
      <c r="G351" s="227"/>
      <c r="H351" s="231">
        <v>2619.7829999999999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133</v>
      </c>
      <c r="AU351" s="237" t="s">
        <v>83</v>
      </c>
      <c r="AV351" s="13" t="s">
        <v>83</v>
      </c>
      <c r="AW351" s="13" t="s">
        <v>4</v>
      </c>
      <c r="AX351" s="13" t="s">
        <v>78</v>
      </c>
      <c r="AY351" s="237" t="s">
        <v>125</v>
      </c>
    </row>
    <row r="352" s="2" customFormat="1" ht="37.8" customHeight="1">
      <c r="A352" s="37"/>
      <c r="B352" s="38"/>
      <c r="C352" s="212" t="s">
        <v>704</v>
      </c>
      <c r="D352" s="212" t="s">
        <v>127</v>
      </c>
      <c r="E352" s="213" t="s">
        <v>705</v>
      </c>
      <c r="F352" s="214" t="s">
        <v>706</v>
      </c>
      <c r="G352" s="215" t="s">
        <v>204</v>
      </c>
      <c r="H352" s="216">
        <v>178.887</v>
      </c>
      <c r="I352" s="217"/>
      <c r="J352" s="218">
        <f>ROUND(I352*H352,2)</f>
        <v>0</v>
      </c>
      <c r="K352" s="219"/>
      <c r="L352" s="43"/>
      <c r="M352" s="220" t="s">
        <v>1</v>
      </c>
      <c r="N352" s="221" t="s">
        <v>38</v>
      </c>
      <c r="O352" s="90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4" t="s">
        <v>131</v>
      </c>
      <c r="AT352" s="224" t="s">
        <v>127</v>
      </c>
      <c r="AU352" s="224" t="s">
        <v>83</v>
      </c>
      <c r="AY352" s="16" t="s">
        <v>125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6" t="s">
        <v>78</v>
      </c>
      <c r="BK352" s="225">
        <f>ROUND(I352*H352,2)</f>
        <v>0</v>
      </c>
      <c r="BL352" s="16" t="s">
        <v>131</v>
      </c>
      <c r="BM352" s="224" t="s">
        <v>707</v>
      </c>
    </row>
    <row r="353" s="13" customFormat="1">
      <c r="A353" s="13"/>
      <c r="B353" s="226"/>
      <c r="C353" s="227"/>
      <c r="D353" s="228" t="s">
        <v>133</v>
      </c>
      <c r="E353" s="229" t="s">
        <v>88</v>
      </c>
      <c r="F353" s="230" t="s">
        <v>708</v>
      </c>
      <c r="G353" s="227"/>
      <c r="H353" s="231">
        <v>178.887</v>
      </c>
      <c r="I353" s="232"/>
      <c r="J353" s="227"/>
      <c r="K353" s="227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133</v>
      </c>
      <c r="AU353" s="237" t="s">
        <v>83</v>
      </c>
      <c r="AV353" s="13" t="s">
        <v>83</v>
      </c>
      <c r="AW353" s="13" t="s">
        <v>30</v>
      </c>
      <c r="AX353" s="13" t="s">
        <v>78</v>
      </c>
      <c r="AY353" s="237" t="s">
        <v>125</v>
      </c>
    </row>
    <row r="354" s="2" customFormat="1" ht="44.25" customHeight="1">
      <c r="A354" s="37"/>
      <c r="B354" s="38"/>
      <c r="C354" s="212" t="s">
        <v>709</v>
      </c>
      <c r="D354" s="212" t="s">
        <v>127</v>
      </c>
      <c r="E354" s="213" t="s">
        <v>710</v>
      </c>
      <c r="F354" s="214" t="s">
        <v>711</v>
      </c>
      <c r="G354" s="215" t="s">
        <v>204</v>
      </c>
      <c r="H354" s="216">
        <v>371.41000000000002</v>
      </c>
      <c r="I354" s="217"/>
      <c r="J354" s="218">
        <f>ROUND(I354*H354,2)</f>
        <v>0</v>
      </c>
      <c r="K354" s="219"/>
      <c r="L354" s="43"/>
      <c r="M354" s="220" t="s">
        <v>1</v>
      </c>
      <c r="N354" s="221" t="s">
        <v>38</v>
      </c>
      <c r="O354" s="90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4" t="s">
        <v>131</v>
      </c>
      <c r="AT354" s="224" t="s">
        <v>127</v>
      </c>
      <c r="AU354" s="224" t="s">
        <v>83</v>
      </c>
      <c r="AY354" s="16" t="s">
        <v>125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6" t="s">
        <v>78</v>
      </c>
      <c r="BK354" s="225">
        <f>ROUND(I354*H354,2)</f>
        <v>0</v>
      </c>
      <c r="BL354" s="16" t="s">
        <v>131</v>
      </c>
      <c r="BM354" s="224" t="s">
        <v>712</v>
      </c>
    </row>
    <row r="355" s="13" customFormat="1">
      <c r="A355" s="13"/>
      <c r="B355" s="226"/>
      <c r="C355" s="227"/>
      <c r="D355" s="228" t="s">
        <v>133</v>
      </c>
      <c r="E355" s="229" t="s">
        <v>91</v>
      </c>
      <c r="F355" s="230" t="s">
        <v>713</v>
      </c>
      <c r="G355" s="227"/>
      <c r="H355" s="231">
        <v>371.41000000000002</v>
      </c>
      <c r="I355" s="232"/>
      <c r="J355" s="227"/>
      <c r="K355" s="227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133</v>
      </c>
      <c r="AU355" s="237" t="s">
        <v>83</v>
      </c>
      <c r="AV355" s="13" t="s">
        <v>83</v>
      </c>
      <c r="AW355" s="13" t="s">
        <v>30</v>
      </c>
      <c r="AX355" s="13" t="s">
        <v>78</v>
      </c>
      <c r="AY355" s="237" t="s">
        <v>125</v>
      </c>
    </row>
    <row r="356" s="2" customFormat="1" ht="44.25" customHeight="1">
      <c r="A356" s="37"/>
      <c r="B356" s="38"/>
      <c r="C356" s="212" t="s">
        <v>714</v>
      </c>
      <c r="D356" s="212" t="s">
        <v>127</v>
      </c>
      <c r="E356" s="213" t="s">
        <v>715</v>
      </c>
      <c r="F356" s="214" t="s">
        <v>716</v>
      </c>
      <c r="G356" s="215" t="s">
        <v>204</v>
      </c>
      <c r="H356" s="216">
        <v>112.2</v>
      </c>
      <c r="I356" s="217"/>
      <c r="J356" s="218">
        <f>ROUND(I356*H356,2)</f>
        <v>0</v>
      </c>
      <c r="K356" s="219"/>
      <c r="L356" s="43"/>
      <c r="M356" s="220" t="s">
        <v>1</v>
      </c>
      <c r="N356" s="221" t="s">
        <v>38</v>
      </c>
      <c r="O356" s="90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4" t="s">
        <v>131</v>
      </c>
      <c r="AT356" s="224" t="s">
        <v>127</v>
      </c>
      <c r="AU356" s="224" t="s">
        <v>83</v>
      </c>
      <c r="AY356" s="16" t="s">
        <v>125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6" t="s">
        <v>78</v>
      </c>
      <c r="BK356" s="225">
        <f>ROUND(I356*H356,2)</f>
        <v>0</v>
      </c>
      <c r="BL356" s="16" t="s">
        <v>131</v>
      </c>
      <c r="BM356" s="224" t="s">
        <v>717</v>
      </c>
    </row>
    <row r="357" s="13" customFormat="1">
      <c r="A357" s="13"/>
      <c r="B357" s="226"/>
      <c r="C357" s="227"/>
      <c r="D357" s="228" t="s">
        <v>133</v>
      </c>
      <c r="E357" s="229" t="s">
        <v>84</v>
      </c>
      <c r="F357" s="230" t="s">
        <v>718</v>
      </c>
      <c r="G357" s="227"/>
      <c r="H357" s="231">
        <v>112.2</v>
      </c>
      <c r="I357" s="232"/>
      <c r="J357" s="227"/>
      <c r="K357" s="227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133</v>
      </c>
      <c r="AU357" s="237" t="s">
        <v>83</v>
      </c>
      <c r="AV357" s="13" t="s">
        <v>83</v>
      </c>
      <c r="AW357" s="13" t="s">
        <v>30</v>
      </c>
      <c r="AX357" s="13" t="s">
        <v>78</v>
      </c>
      <c r="AY357" s="237" t="s">
        <v>125</v>
      </c>
    </row>
    <row r="358" s="12" customFormat="1" ht="22.8" customHeight="1">
      <c r="A358" s="12"/>
      <c r="B358" s="196"/>
      <c r="C358" s="197"/>
      <c r="D358" s="198" t="s">
        <v>72</v>
      </c>
      <c r="E358" s="210" t="s">
        <v>719</v>
      </c>
      <c r="F358" s="210" t="s">
        <v>720</v>
      </c>
      <c r="G358" s="197"/>
      <c r="H358" s="197"/>
      <c r="I358" s="200"/>
      <c r="J358" s="211">
        <f>BK358</f>
        <v>0</v>
      </c>
      <c r="K358" s="197"/>
      <c r="L358" s="202"/>
      <c r="M358" s="203"/>
      <c r="N358" s="204"/>
      <c r="O358" s="204"/>
      <c r="P358" s="205">
        <f>P359</f>
        <v>0</v>
      </c>
      <c r="Q358" s="204"/>
      <c r="R358" s="205">
        <f>R359</f>
        <v>0</v>
      </c>
      <c r="S358" s="204"/>
      <c r="T358" s="206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7" t="s">
        <v>78</v>
      </c>
      <c r="AT358" s="208" t="s">
        <v>72</v>
      </c>
      <c r="AU358" s="208" t="s">
        <v>78</v>
      </c>
      <c r="AY358" s="207" t="s">
        <v>125</v>
      </c>
      <c r="BK358" s="209">
        <f>BK359</f>
        <v>0</v>
      </c>
    </row>
    <row r="359" s="2" customFormat="1" ht="24.15" customHeight="1">
      <c r="A359" s="37"/>
      <c r="B359" s="38"/>
      <c r="C359" s="212" t="s">
        <v>721</v>
      </c>
      <c r="D359" s="212" t="s">
        <v>127</v>
      </c>
      <c r="E359" s="213" t="s">
        <v>722</v>
      </c>
      <c r="F359" s="214" t="s">
        <v>723</v>
      </c>
      <c r="G359" s="215" t="s">
        <v>204</v>
      </c>
      <c r="H359" s="216">
        <v>631.649</v>
      </c>
      <c r="I359" s="217"/>
      <c r="J359" s="218">
        <f>ROUND(I359*H359,2)</f>
        <v>0</v>
      </c>
      <c r="K359" s="219"/>
      <c r="L359" s="43"/>
      <c r="M359" s="220" t="s">
        <v>1</v>
      </c>
      <c r="N359" s="221" t="s">
        <v>38</v>
      </c>
      <c r="O359" s="90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4" t="s">
        <v>131</v>
      </c>
      <c r="AT359" s="224" t="s">
        <v>127</v>
      </c>
      <c r="AU359" s="224" t="s">
        <v>83</v>
      </c>
      <c r="AY359" s="16" t="s">
        <v>125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6" t="s">
        <v>78</v>
      </c>
      <c r="BK359" s="225">
        <f>ROUND(I359*H359,2)</f>
        <v>0</v>
      </c>
      <c r="BL359" s="16" t="s">
        <v>131</v>
      </c>
      <c r="BM359" s="224" t="s">
        <v>724</v>
      </c>
    </row>
    <row r="360" s="12" customFormat="1" ht="25.92" customHeight="1">
      <c r="A360" s="12"/>
      <c r="B360" s="196"/>
      <c r="C360" s="197"/>
      <c r="D360" s="198" t="s">
        <v>72</v>
      </c>
      <c r="E360" s="199" t="s">
        <v>725</v>
      </c>
      <c r="F360" s="199" t="s">
        <v>726</v>
      </c>
      <c r="G360" s="197"/>
      <c r="H360" s="197"/>
      <c r="I360" s="200"/>
      <c r="J360" s="201">
        <f>BK360</f>
        <v>0</v>
      </c>
      <c r="K360" s="197"/>
      <c r="L360" s="202"/>
      <c r="M360" s="203"/>
      <c r="N360" s="204"/>
      <c r="O360" s="204"/>
      <c r="P360" s="205">
        <f>SUM(P361:P369)</f>
        <v>0</v>
      </c>
      <c r="Q360" s="204"/>
      <c r="R360" s="205">
        <f>SUM(R361:R369)</f>
        <v>0</v>
      </c>
      <c r="S360" s="204"/>
      <c r="T360" s="206">
        <f>SUM(T361:T369)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7" t="s">
        <v>146</v>
      </c>
      <c r="AT360" s="208" t="s">
        <v>72</v>
      </c>
      <c r="AU360" s="208" t="s">
        <v>73</v>
      </c>
      <c r="AY360" s="207" t="s">
        <v>125</v>
      </c>
      <c r="BK360" s="209">
        <f>SUM(BK361:BK369)</f>
        <v>0</v>
      </c>
    </row>
    <row r="361" s="2" customFormat="1" ht="16.5" customHeight="1">
      <c r="A361" s="37"/>
      <c r="B361" s="38"/>
      <c r="C361" s="212" t="s">
        <v>727</v>
      </c>
      <c r="D361" s="212" t="s">
        <v>127</v>
      </c>
      <c r="E361" s="213" t="s">
        <v>728</v>
      </c>
      <c r="F361" s="214" t="s">
        <v>729</v>
      </c>
      <c r="G361" s="215" t="s">
        <v>730</v>
      </c>
      <c r="H361" s="216">
        <v>1</v>
      </c>
      <c r="I361" s="217"/>
      <c r="J361" s="218">
        <f>ROUND(I361*H361,2)</f>
        <v>0</v>
      </c>
      <c r="K361" s="219"/>
      <c r="L361" s="43"/>
      <c r="M361" s="220" t="s">
        <v>1</v>
      </c>
      <c r="N361" s="221" t="s">
        <v>38</v>
      </c>
      <c r="O361" s="90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4" t="s">
        <v>731</v>
      </c>
      <c r="AT361" s="224" t="s">
        <v>127</v>
      </c>
      <c r="AU361" s="224" t="s">
        <v>78</v>
      </c>
      <c r="AY361" s="16" t="s">
        <v>125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6" t="s">
        <v>78</v>
      </c>
      <c r="BK361" s="225">
        <f>ROUND(I361*H361,2)</f>
        <v>0</v>
      </c>
      <c r="BL361" s="16" t="s">
        <v>731</v>
      </c>
      <c r="BM361" s="224" t="s">
        <v>732</v>
      </c>
    </row>
    <row r="362" s="2" customFormat="1" ht="24.15" customHeight="1">
      <c r="A362" s="37"/>
      <c r="B362" s="38"/>
      <c r="C362" s="212" t="s">
        <v>733</v>
      </c>
      <c r="D362" s="212" t="s">
        <v>127</v>
      </c>
      <c r="E362" s="213" t="s">
        <v>734</v>
      </c>
      <c r="F362" s="214" t="s">
        <v>735</v>
      </c>
      <c r="G362" s="215" t="s">
        <v>730</v>
      </c>
      <c r="H362" s="216">
        <v>1</v>
      </c>
      <c r="I362" s="217"/>
      <c r="J362" s="218">
        <f>ROUND(I362*H362,2)</f>
        <v>0</v>
      </c>
      <c r="K362" s="219"/>
      <c r="L362" s="43"/>
      <c r="M362" s="220" t="s">
        <v>1</v>
      </c>
      <c r="N362" s="221" t="s">
        <v>38</v>
      </c>
      <c r="O362" s="90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4" t="s">
        <v>731</v>
      </c>
      <c r="AT362" s="224" t="s">
        <v>127</v>
      </c>
      <c r="AU362" s="224" t="s">
        <v>78</v>
      </c>
      <c r="AY362" s="16" t="s">
        <v>125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6" t="s">
        <v>78</v>
      </c>
      <c r="BK362" s="225">
        <f>ROUND(I362*H362,2)</f>
        <v>0</v>
      </c>
      <c r="BL362" s="16" t="s">
        <v>731</v>
      </c>
      <c r="BM362" s="224" t="s">
        <v>736</v>
      </c>
    </row>
    <row r="363" s="2" customFormat="1" ht="24.15" customHeight="1">
      <c r="A363" s="37"/>
      <c r="B363" s="38"/>
      <c r="C363" s="212" t="s">
        <v>737</v>
      </c>
      <c r="D363" s="212" t="s">
        <v>127</v>
      </c>
      <c r="E363" s="213" t="s">
        <v>738</v>
      </c>
      <c r="F363" s="214" t="s">
        <v>739</v>
      </c>
      <c r="G363" s="215" t="s">
        <v>730</v>
      </c>
      <c r="H363" s="216">
        <v>1</v>
      </c>
      <c r="I363" s="217"/>
      <c r="J363" s="218">
        <f>ROUND(I363*H363,2)</f>
        <v>0</v>
      </c>
      <c r="K363" s="219"/>
      <c r="L363" s="43"/>
      <c r="M363" s="220" t="s">
        <v>1</v>
      </c>
      <c r="N363" s="221" t="s">
        <v>38</v>
      </c>
      <c r="O363" s="90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4" t="s">
        <v>731</v>
      </c>
      <c r="AT363" s="224" t="s">
        <v>127</v>
      </c>
      <c r="AU363" s="224" t="s">
        <v>78</v>
      </c>
      <c r="AY363" s="16" t="s">
        <v>125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6" t="s">
        <v>78</v>
      </c>
      <c r="BK363" s="225">
        <f>ROUND(I363*H363,2)</f>
        <v>0</v>
      </c>
      <c r="BL363" s="16" t="s">
        <v>731</v>
      </c>
      <c r="BM363" s="224" t="s">
        <v>740</v>
      </c>
    </row>
    <row r="364" s="2" customFormat="1" ht="24.15" customHeight="1">
      <c r="A364" s="37"/>
      <c r="B364" s="38"/>
      <c r="C364" s="212" t="s">
        <v>741</v>
      </c>
      <c r="D364" s="212" t="s">
        <v>127</v>
      </c>
      <c r="E364" s="213" t="s">
        <v>742</v>
      </c>
      <c r="F364" s="214" t="s">
        <v>743</v>
      </c>
      <c r="G364" s="215" t="s">
        <v>730</v>
      </c>
      <c r="H364" s="216">
        <v>1</v>
      </c>
      <c r="I364" s="217"/>
      <c r="J364" s="218">
        <f>ROUND(I364*H364,2)</f>
        <v>0</v>
      </c>
      <c r="K364" s="219"/>
      <c r="L364" s="43"/>
      <c r="M364" s="220" t="s">
        <v>1</v>
      </c>
      <c r="N364" s="221" t="s">
        <v>38</v>
      </c>
      <c r="O364" s="90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4" t="s">
        <v>731</v>
      </c>
      <c r="AT364" s="224" t="s">
        <v>127</v>
      </c>
      <c r="AU364" s="224" t="s">
        <v>78</v>
      </c>
      <c r="AY364" s="16" t="s">
        <v>125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6" t="s">
        <v>78</v>
      </c>
      <c r="BK364" s="225">
        <f>ROUND(I364*H364,2)</f>
        <v>0</v>
      </c>
      <c r="BL364" s="16" t="s">
        <v>731</v>
      </c>
      <c r="BM364" s="224" t="s">
        <v>744</v>
      </c>
    </row>
    <row r="365" s="2" customFormat="1" ht="16.5" customHeight="1">
      <c r="A365" s="37"/>
      <c r="B365" s="38"/>
      <c r="C365" s="212" t="s">
        <v>745</v>
      </c>
      <c r="D365" s="212" t="s">
        <v>127</v>
      </c>
      <c r="E365" s="213" t="s">
        <v>746</v>
      </c>
      <c r="F365" s="214" t="s">
        <v>747</v>
      </c>
      <c r="G365" s="215" t="s">
        <v>730</v>
      </c>
      <c r="H365" s="216">
        <v>1</v>
      </c>
      <c r="I365" s="217"/>
      <c r="J365" s="218">
        <f>ROUND(I365*H365,2)</f>
        <v>0</v>
      </c>
      <c r="K365" s="219"/>
      <c r="L365" s="43"/>
      <c r="M365" s="220" t="s">
        <v>1</v>
      </c>
      <c r="N365" s="221" t="s">
        <v>38</v>
      </c>
      <c r="O365" s="90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4" t="s">
        <v>731</v>
      </c>
      <c r="AT365" s="224" t="s">
        <v>127</v>
      </c>
      <c r="AU365" s="224" t="s">
        <v>78</v>
      </c>
      <c r="AY365" s="16" t="s">
        <v>125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6" t="s">
        <v>78</v>
      </c>
      <c r="BK365" s="225">
        <f>ROUND(I365*H365,2)</f>
        <v>0</v>
      </c>
      <c r="BL365" s="16" t="s">
        <v>731</v>
      </c>
      <c r="BM365" s="224" t="s">
        <v>748</v>
      </c>
    </row>
    <row r="366" s="2" customFormat="1" ht="24.15" customHeight="1">
      <c r="A366" s="37"/>
      <c r="B366" s="38"/>
      <c r="C366" s="212" t="s">
        <v>749</v>
      </c>
      <c r="D366" s="212" t="s">
        <v>127</v>
      </c>
      <c r="E366" s="213" t="s">
        <v>750</v>
      </c>
      <c r="F366" s="214" t="s">
        <v>751</v>
      </c>
      <c r="G366" s="215" t="s">
        <v>730</v>
      </c>
      <c r="H366" s="216">
        <v>1</v>
      </c>
      <c r="I366" s="217"/>
      <c r="J366" s="218">
        <f>ROUND(I366*H366,2)</f>
        <v>0</v>
      </c>
      <c r="K366" s="219"/>
      <c r="L366" s="43"/>
      <c r="M366" s="220" t="s">
        <v>1</v>
      </c>
      <c r="N366" s="221" t="s">
        <v>38</v>
      </c>
      <c r="O366" s="90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4" t="s">
        <v>731</v>
      </c>
      <c r="AT366" s="224" t="s">
        <v>127</v>
      </c>
      <c r="AU366" s="224" t="s">
        <v>78</v>
      </c>
      <c r="AY366" s="16" t="s">
        <v>125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6" t="s">
        <v>78</v>
      </c>
      <c r="BK366" s="225">
        <f>ROUND(I366*H366,2)</f>
        <v>0</v>
      </c>
      <c r="BL366" s="16" t="s">
        <v>731</v>
      </c>
      <c r="BM366" s="224" t="s">
        <v>752</v>
      </c>
    </row>
    <row r="367" s="2" customFormat="1" ht="16.5" customHeight="1">
      <c r="A367" s="37"/>
      <c r="B367" s="38"/>
      <c r="C367" s="212" t="s">
        <v>753</v>
      </c>
      <c r="D367" s="212" t="s">
        <v>127</v>
      </c>
      <c r="E367" s="213" t="s">
        <v>754</v>
      </c>
      <c r="F367" s="214" t="s">
        <v>755</v>
      </c>
      <c r="G367" s="215" t="s">
        <v>730</v>
      </c>
      <c r="H367" s="216">
        <v>1</v>
      </c>
      <c r="I367" s="217"/>
      <c r="J367" s="218">
        <f>ROUND(I367*H367,2)</f>
        <v>0</v>
      </c>
      <c r="K367" s="219"/>
      <c r="L367" s="43"/>
      <c r="M367" s="220" t="s">
        <v>1</v>
      </c>
      <c r="N367" s="221" t="s">
        <v>38</v>
      </c>
      <c r="O367" s="90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4" t="s">
        <v>731</v>
      </c>
      <c r="AT367" s="224" t="s">
        <v>127</v>
      </c>
      <c r="AU367" s="224" t="s">
        <v>78</v>
      </c>
      <c r="AY367" s="16" t="s">
        <v>125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6" t="s">
        <v>78</v>
      </c>
      <c r="BK367" s="225">
        <f>ROUND(I367*H367,2)</f>
        <v>0</v>
      </c>
      <c r="BL367" s="16" t="s">
        <v>731</v>
      </c>
      <c r="BM367" s="224" t="s">
        <v>756</v>
      </c>
    </row>
    <row r="368" s="2" customFormat="1" ht="24.15" customHeight="1">
      <c r="A368" s="37"/>
      <c r="B368" s="38"/>
      <c r="C368" s="212" t="s">
        <v>757</v>
      </c>
      <c r="D368" s="212" t="s">
        <v>127</v>
      </c>
      <c r="E368" s="213" t="s">
        <v>758</v>
      </c>
      <c r="F368" s="214" t="s">
        <v>759</v>
      </c>
      <c r="G368" s="215" t="s">
        <v>582</v>
      </c>
      <c r="H368" s="216">
        <v>50</v>
      </c>
      <c r="I368" s="217"/>
      <c r="J368" s="218">
        <f>ROUND(I368*H368,2)</f>
        <v>0</v>
      </c>
      <c r="K368" s="219"/>
      <c r="L368" s="43"/>
      <c r="M368" s="220" t="s">
        <v>1</v>
      </c>
      <c r="N368" s="221" t="s">
        <v>38</v>
      </c>
      <c r="O368" s="90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4" t="s">
        <v>731</v>
      </c>
      <c r="AT368" s="224" t="s">
        <v>127</v>
      </c>
      <c r="AU368" s="224" t="s">
        <v>78</v>
      </c>
      <c r="AY368" s="16" t="s">
        <v>125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6" t="s">
        <v>78</v>
      </c>
      <c r="BK368" s="225">
        <f>ROUND(I368*H368,2)</f>
        <v>0</v>
      </c>
      <c r="BL368" s="16" t="s">
        <v>731</v>
      </c>
      <c r="BM368" s="224" t="s">
        <v>760</v>
      </c>
    </row>
    <row r="369" s="2" customFormat="1" ht="21.75" customHeight="1">
      <c r="A369" s="37"/>
      <c r="B369" s="38"/>
      <c r="C369" s="212" t="s">
        <v>761</v>
      </c>
      <c r="D369" s="212" t="s">
        <v>127</v>
      </c>
      <c r="E369" s="213" t="s">
        <v>762</v>
      </c>
      <c r="F369" s="214" t="s">
        <v>763</v>
      </c>
      <c r="G369" s="215" t="s">
        <v>730</v>
      </c>
      <c r="H369" s="216">
        <v>1</v>
      </c>
      <c r="I369" s="217"/>
      <c r="J369" s="218">
        <f>ROUND(I369*H369,2)</f>
        <v>0</v>
      </c>
      <c r="K369" s="219"/>
      <c r="L369" s="43"/>
      <c r="M369" s="260" t="s">
        <v>1</v>
      </c>
      <c r="N369" s="261" t="s">
        <v>38</v>
      </c>
      <c r="O369" s="262"/>
      <c r="P369" s="263">
        <f>O369*H369</f>
        <v>0</v>
      </c>
      <c r="Q369" s="263">
        <v>0</v>
      </c>
      <c r="R369" s="263">
        <f>Q369*H369</f>
        <v>0</v>
      </c>
      <c r="S369" s="263">
        <v>0</v>
      </c>
      <c r="T369" s="26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4" t="s">
        <v>731</v>
      </c>
      <c r="AT369" s="224" t="s">
        <v>127</v>
      </c>
      <c r="AU369" s="224" t="s">
        <v>78</v>
      </c>
      <c r="AY369" s="16" t="s">
        <v>125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6" t="s">
        <v>78</v>
      </c>
      <c r="BK369" s="225">
        <f>ROUND(I369*H369,2)</f>
        <v>0</v>
      </c>
      <c r="BL369" s="16" t="s">
        <v>731</v>
      </c>
      <c r="BM369" s="224" t="s">
        <v>764</v>
      </c>
    </row>
    <row r="370" s="2" customFormat="1" ht="6.96" customHeight="1">
      <c r="A370" s="37"/>
      <c r="B370" s="65"/>
      <c r="C370" s="66"/>
      <c r="D370" s="66"/>
      <c r="E370" s="66"/>
      <c r="F370" s="66"/>
      <c r="G370" s="66"/>
      <c r="H370" s="66"/>
      <c r="I370" s="66"/>
      <c r="J370" s="66"/>
      <c r="K370" s="66"/>
      <c r="L370" s="43"/>
      <c r="M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</row>
  </sheetData>
  <sheetProtection sheet="1" autoFilter="0" formatColumns="0" formatRows="0" objects="1" scenarios="1" spinCount="100000" saltValue="i3wxBR83XjGIy8JpbCD5/DhhRBI3ik50BFaYJ94RBBwt/Yw2hDM4Hx/JqlKAnynBPZ1Mdt1uboHpqjs85zVKsQ==" hashValue="DmRtYHViJvYC8QXZ/PkFBtaSTci5E8vKr/GJg+jpSFX3+1dLG53bDGvd4WaMCZsVADS6hSQ26dH55dnIecZNJw==" algorithmName="SHA-512" password="CFC9"/>
  <autoFilter ref="C122:K369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9"/>
    </row>
    <row r="4" s="1" customFormat="1" ht="24.96" customHeight="1">
      <c r="B4" s="19"/>
      <c r="C4" s="133" t="s">
        <v>765</v>
      </c>
      <c r="H4" s="19"/>
    </row>
    <row r="5" s="1" customFormat="1" ht="12" customHeight="1">
      <c r="B5" s="19"/>
      <c r="C5" s="265" t="s">
        <v>13</v>
      </c>
      <c r="D5" s="141" t="s">
        <v>14</v>
      </c>
      <c r="E5" s="1"/>
      <c r="F5" s="1"/>
      <c r="H5" s="19"/>
    </row>
    <row r="6" s="1" customFormat="1" ht="36.96" customHeight="1">
      <c r="B6" s="19"/>
      <c r="C6" s="266" t="s">
        <v>16</v>
      </c>
      <c r="D6" s="267" t="s">
        <v>17</v>
      </c>
      <c r="E6" s="1"/>
      <c r="F6" s="1"/>
      <c r="H6" s="19"/>
    </row>
    <row r="7" s="1" customFormat="1" ht="16.5" customHeight="1">
      <c r="B7" s="19"/>
      <c r="C7" s="135" t="s">
        <v>22</v>
      </c>
      <c r="D7" s="138" t="str">
        <f>'Rekapitulace stavby'!AN8</f>
        <v>13. 2. 2023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4"/>
      <c r="B9" s="268"/>
      <c r="C9" s="269" t="s">
        <v>54</v>
      </c>
      <c r="D9" s="270" t="s">
        <v>55</v>
      </c>
      <c r="E9" s="270" t="s">
        <v>112</v>
      </c>
      <c r="F9" s="271" t="s">
        <v>766</v>
      </c>
      <c r="G9" s="184"/>
      <c r="H9" s="268"/>
    </row>
    <row r="10" s="2" customFormat="1" ht="26.4" customHeight="1">
      <c r="A10" s="37"/>
      <c r="B10" s="43"/>
      <c r="C10" s="272" t="s">
        <v>14</v>
      </c>
      <c r="D10" s="272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73" t="s">
        <v>84</v>
      </c>
      <c r="D11" s="274" t="s">
        <v>85</v>
      </c>
      <c r="E11" s="275" t="s">
        <v>1</v>
      </c>
      <c r="F11" s="276">
        <v>112.2</v>
      </c>
      <c r="G11" s="37"/>
      <c r="H11" s="43"/>
    </row>
    <row r="12" s="2" customFormat="1" ht="16.8" customHeight="1">
      <c r="A12" s="37"/>
      <c r="B12" s="43"/>
      <c r="C12" s="277" t="s">
        <v>84</v>
      </c>
      <c r="D12" s="277" t="s">
        <v>718</v>
      </c>
      <c r="E12" s="16" t="s">
        <v>1</v>
      </c>
      <c r="F12" s="278">
        <v>112.2</v>
      </c>
      <c r="G12" s="37"/>
      <c r="H12" s="43"/>
    </row>
    <row r="13" s="2" customFormat="1" ht="16.8" customHeight="1">
      <c r="A13" s="37"/>
      <c r="B13" s="43"/>
      <c r="C13" s="279" t="s">
        <v>767</v>
      </c>
      <c r="D13" s="37"/>
      <c r="E13" s="37"/>
      <c r="F13" s="37"/>
      <c r="G13" s="37"/>
      <c r="H13" s="43"/>
    </row>
    <row r="14" s="2" customFormat="1">
      <c r="A14" s="37"/>
      <c r="B14" s="43"/>
      <c r="C14" s="277" t="s">
        <v>715</v>
      </c>
      <c r="D14" s="277" t="s">
        <v>716</v>
      </c>
      <c r="E14" s="16" t="s">
        <v>204</v>
      </c>
      <c r="F14" s="278">
        <v>112.2</v>
      </c>
      <c r="G14" s="37"/>
      <c r="H14" s="43"/>
    </row>
    <row r="15" s="2" customFormat="1" ht="16.8" customHeight="1">
      <c r="A15" s="37"/>
      <c r="B15" s="43"/>
      <c r="C15" s="277" t="s">
        <v>694</v>
      </c>
      <c r="D15" s="277" t="s">
        <v>695</v>
      </c>
      <c r="E15" s="16" t="s">
        <v>204</v>
      </c>
      <c r="F15" s="278">
        <v>291.08699999999999</v>
      </c>
      <c r="G15" s="37"/>
      <c r="H15" s="43"/>
    </row>
    <row r="16" s="2" customFormat="1" ht="16.8" customHeight="1">
      <c r="A16" s="37"/>
      <c r="B16" s="43"/>
      <c r="C16" s="277" t="s">
        <v>699</v>
      </c>
      <c r="D16" s="277" t="s">
        <v>700</v>
      </c>
      <c r="E16" s="16" t="s">
        <v>204</v>
      </c>
      <c r="F16" s="278">
        <v>2619.7829999999999</v>
      </c>
      <c r="G16" s="37"/>
      <c r="H16" s="43"/>
    </row>
    <row r="17" s="2" customFormat="1" ht="16.8" customHeight="1">
      <c r="A17" s="37"/>
      <c r="B17" s="43"/>
      <c r="C17" s="273" t="s">
        <v>88</v>
      </c>
      <c r="D17" s="274" t="s">
        <v>89</v>
      </c>
      <c r="E17" s="275" t="s">
        <v>1</v>
      </c>
      <c r="F17" s="276">
        <v>178.887</v>
      </c>
      <c r="G17" s="37"/>
      <c r="H17" s="43"/>
    </row>
    <row r="18" s="2" customFormat="1" ht="16.8" customHeight="1">
      <c r="A18" s="37"/>
      <c r="B18" s="43"/>
      <c r="C18" s="277" t="s">
        <v>88</v>
      </c>
      <c r="D18" s="277" t="s">
        <v>708</v>
      </c>
      <c r="E18" s="16" t="s">
        <v>1</v>
      </c>
      <c r="F18" s="278">
        <v>178.887</v>
      </c>
      <c r="G18" s="37"/>
      <c r="H18" s="43"/>
    </row>
    <row r="19" s="2" customFormat="1" ht="16.8" customHeight="1">
      <c r="A19" s="37"/>
      <c r="B19" s="43"/>
      <c r="C19" s="279" t="s">
        <v>767</v>
      </c>
      <c r="D19" s="37"/>
      <c r="E19" s="37"/>
      <c r="F19" s="37"/>
      <c r="G19" s="37"/>
      <c r="H19" s="43"/>
    </row>
    <row r="20" s="2" customFormat="1">
      <c r="A20" s="37"/>
      <c r="B20" s="43"/>
      <c r="C20" s="277" t="s">
        <v>705</v>
      </c>
      <c r="D20" s="277" t="s">
        <v>706</v>
      </c>
      <c r="E20" s="16" t="s">
        <v>204</v>
      </c>
      <c r="F20" s="278">
        <v>178.887</v>
      </c>
      <c r="G20" s="37"/>
      <c r="H20" s="43"/>
    </row>
    <row r="21" s="2" customFormat="1" ht="16.8" customHeight="1">
      <c r="A21" s="37"/>
      <c r="B21" s="43"/>
      <c r="C21" s="277" t="s">
        <v>694</v>
      </c>
      <c r="D21" s="277" t="s">
        <v>695</v>
      </c>
      <c r="E21" s="16" t="s">
        <v>204</v>
      </c>
      <c r="F21" s="278">
        <v>291.08699999999999</v>
      </c>
      <c r="G21" s="37"/>
      <c r="H21" s="43"/>
    </row>
    <row r="22" s="2" customFormat="1" ht="16.8" customHeight="1">
      <c r="A22" s="37"/>
      <c r="B22" s="43"/>
      <c r="C22" s="277" t="s">
        <v>699</v>
      </c>
      <c r="D22" s="277" t="s">
        <v>700</v>
      </c>
      <c r="E22" s="16" t="s">
        <v>204</v>
      </c>
      <c r="F22" s="278">
        <v>2619.7829999999999</v>
      </c>
      <c r="G22" s="37"/>
      <c r="H22" s="43"/>
    </row>
    <row r="23" s="2" customFormat="1" ht="16.8" customHeight="1">
      <c r="A23" s="37"/>
      <c r="B23" s="43"/>
      <c r="C23" s="273" t="s">
        <v>91</v>
      </c>
      <c r="D23" s="274" t="s">
        <v>92</v>
      </c>
      <c r="E23" s="275" t="s">
        <v>1</v>
      </c>
      <c r="F23" s="276">
        <v>371.41000000000002</v>
      </c>
      <c r="G23" s="37"/>
      <c r="H23" s="43"/>
    </row>
    <row r="24" s="2" customFormat="1" ht="16.8" customHeight="1">
      <c r="A24" s="37"/>
      <c r="B24" s="43"/>
      <c r="C24" s="277" t="s">
        <v>91</v>
      </c>
      <c r="D24" s="277" t="s">
        <v>713</v>
      </c>
      <c r="E24" s="16" t="s">
        <v>1</v>
      </c>
      <c r="F24" s="278">
        <v>371.41000000000002</v>
      </c>
      <c r="G24" s="37"/>
      <c r="H24" s="43"/>
    </row>
    <row r="25" s="2" customFormat="1" ht="16.8" customHeight="1">
      <c r="A25" s="37"/>
      <c r="B25" s="43"/>
      <c r="C25" s="279" t="s">
        <v>767</v>
      </c>
      <c r="D25" s="37"/>
      <c r="E25" s="37"/>
      <c r="F25" s="37"/>
      <c r="G25" s="37"/>
      <c r="H25" s="43"/>
    </row>
    <row r="26" s="2" customFormat="1">
      <c r="A26" s="37"/>
      <c r="B26" s="43"/>
      <c r="C26" s="277" t="s">
        <v>710</v>
      </c>
      <c r="D26" s="277" t="s">
        <v>711</v>
      </c>
      <c r="E26" s="16" t="s">
        <v>204</v>
      </c>
      <c r="F26" s="278">
        <v>371.41000000000002</v>
      </c>
      <c r="G26" s="37"/>
      <c r="H26" s="43"/>
    </row>
    <row r="27" s="2" customFormat="1" ht="16.8" customHeight="1">
      <c r="A27" s="37"/>
      <c r="B27" s="43"/>
      <c r="C27" s="277" t="s">
        <v>685</v>
      </c>
      <c r="D27" s="277" t="s">
        <v>686</v>
      </c>
      <c r="E27" s="16" t="s">
        <v>204</v>
      </c>
      <c r="F27" s="278">
        <v>371.41000000000002</v>
      </c>
      <c r="G27" s="37"/>
      <c r="H27" s="43"/>
    </row>
    <row r="28" s="2" customFormat="1" ht="16.8" customHeight="1">
      <c r="A28" s="37"/>
      <c r="B28" s="43"/>
      <c r="C28" s="277" t="s">
        <v>689</v>
      </c>
      <c r="D28" s="277" t="s">
        <v>690</v>
      </c>
      <c r="E28" s="16" t="s">
        <v>204</v>
      </c>
      <c r="F28" s="278">
        <v>3342.6900000000001</v>
      </c>
      <c r="G28" s="37"/>
      <c r="H28" s="43"/>
    </row>
    <row r="29" s="2" customFormat="1" ht="16.8" customHeight="1">
      <c r="A29" s="37"/>
      <c r="B29" s="43"/>
      <c r="C29" s="273" t="s">
        <v>80</v>
      </c>
      <c r="D29" s="274" t="s">
        <v>81</v>
      </c>
      <c r="E29" s="275" t="s">
        <v>1</v>
      </c>
      <c r="F29" s="276">
        <v>253</v>
      </c>
      <c r="G29" s="37"/>
      <c r="H29" s="43"/>
    </row>
    <row r="30" s="2" customFormat="1" ht="16.8" customHeight="1">
      <c r="A30" s="37"/>
      <c r="B30" s="43"/>
      <c r="C30" s="277" t="s">
        <v>80</v>
      </c>
      <c r="D30" s="277" t="s">
        <v>248</v>
      </c>
      <c r="E30" s="16" t="s">
        <v>1</v>
      </c>
      <c r="F30" s="278">
        <v>253</v>
      </c>
      <c r="G30" s="37"/>
      <c r="H30" s="43"/>
    </row>
    <row r="31" s="2" customFormat="1" ht="16.8" customHeight="1">
      <c r="A31" s="37"/>
      <c r="B31" s="43"/>
      <c r="C31" s="279" t="s">
        <v>767</v>
      </c>
      <c r="D31" s="37"/>
      <c r="E31" s="37"/>
      <c r="F31" s="37"/>
      <c r="G31" s="37"/>
      <c r="H31" s="43"/>
    </row>
    <row r="32" s="2" customFormat="1">
      <c r="A32" s="37"/>
      <c r="B32" s="43"/>
      <c r="C32" s="277" t="s">
        <v>245</v>
      </c>
      <c r="D32" s="277" t="s">
        <v>246</v>
      </c>
      <c r="E32" s="16" t="s">
        <v>130</v>
      </c>
      <c r="F32" s="278">
        <v>253</v>
      </c>
      <c r="G32" s="37"/>
      <c r="H32" s="43"/>
    </row>
    <row r="33" s="2" customFormat="1" ht="16.8" customHeight="1">
      <c r="A33" s="37"/>
      <c r="B33" s="43"/>
      <c r="C33" s="277" t="s">
        <v>259</v>
      </c>
      <c r="D33" s="277" t="s">
        <v>260</v>
      </c>
      <c r="E33" s="16" t="s">
        <v>130</v>
      </c>
      <c r="F33" s="278">
        <v>253</v>
      </c>
      <c r="G33" s="37"/>
      <c r="H33" s="43"/>
    </row>
    <row r="34" s="2" customFormat="1">
      <c r="A34" s="37"/>
      <c r="B34" s="43"/>
      <c r="C34" s="277" t="s">
        <v>250</v>
      </c>
      <c r="D34" s="277" t="s">
        <v>251</v>
      </c>
      <c r="E34" s="16" t="s">
        <v>130</v>
      </c>
      <c r="F34" s="278">
        <v>253</v>
      </c>
      <c r="G34" s="37"/>
      <c r="H34" s="43"/>
    </row>
    <row r="35" s="2" customFormat="1">
      <c r="A35" s="37"/>
      <c r="B35" s="43"/>
      <c r="C35" s="277" t="s">
        <v>269</v>
      </c>
      <c r="D35" s="277" t="s">
        <v>270</v>
      </c>
      <c r="E35" s="16" t="s">
        <v>130</v>
      </c>
      <c r="F35" s="278">
        <v>253</v>
      </c>
      <c r="G35" s="37"/>
      <c r="H35" s="43"/>
    </row>
    <row r="36" s="2" customFormat="1" ht="16.8" customHeight="1">
      <c r="A36" s="37"/>
      <c r="B36" s="43"/>
      <c r="C36" s="277" t="s">
        <v>273</v>
      </c>
      <c r="D36" s="277" t="s">
        <v>274</v>
      </c>
      <c r="E36" s="16" t="s">
        <v>130</v>
      </c>
      <c r="F36" s="278">
        <v>253</v>
      </c>
      <c r="G36" s="37"/>
      <c r="H36" s="43"/>
    </row>
    <row r="37" s="2" customFormat="1" ht="16.8" customHeight="1">
      <c r="A37" s="37"/>
      <c r="B37" s="43"/>
      <c r="C37" s="277" t="s">
        <v>277</v>
      </c>
      <c r="D37" s="277" t="s">
        <v>278</v>
      </c>
      <c r="E37" s="16" t="s">
        <v>130</v>
      </c>
      <c r="F37" s="278">
        <v>253</v>
      </c>
      <c r="G37" s="37"/>
      <c r="H37" s="43"/>
    </row>
    <row r="38" s="2" customFormat="1" ht="16.8" customHeight="1">
      <c r="A38" s="37"/>
      <c r="B38" s="43"/>
      <c r="C38" s="277" t="s">
        <v>254</v>
      </c>
      <c r="D38" s="277" t="s">
        <v>255</v>
      </c>
      <c r="E38" s="16" t="s">
        <v>193</v>
      </c>
      <c r="F38" s="278">
        <v>12.903000000000001</v>
      </c>
      <c r="G38" s="37"/>
      <c r="H38" s="43"/>
    </row>
    <row r="39" s="2" customFormat="1" ht="7.44" customHeight="1">
      <c r="A39" s="37"/>
      <c r="B39" s="164"/>
      <c r="C39" s="165"/>
      <c r="D39" s="165"/>
      <c r="E39" s="165"/>
      <c r="F39" s="165"/>
      <c r="G39" s="165"/>
      <c r="H39" s="43"/>
    </row>
    <row r="40" s="2" customFormat="1">
      <c r="A40" s="37"/>
      <c r="B40" s="37"/>
      <c r="C40" s="37"/>
      <c r="D40" s="37"/>
      <c r="E40" s="37"/>
      <c r="F40" s="37"/>
      <c r="G40" s="37"/>
      <c r="H40" s="37"/>
    </row>
  </sheetData>
  <sheetProtection sheet="1" formatColumns="0" formatRows="0" objects="1" scenarios="1" spinCount="100000" saltValue="Q8yxIo6YXf00mM7nmSOdD4ewinC0Xo88qPJkdmPkaca/tF8DRr1fasVqOZ5OGOqfh3KPoIxe7k71K25XZg/7Tg==" hashValue="BU9x+CauLT/soQ26/1/hDKdlZQWdsNYBcB6QBj0VtPraKf9znqFC95wygVQzHDwJ77cxZYHzLzSPtoOkRV/vHw==" algorithmName="SHA-512" password="CFC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PRACOVNA-2015\PRACOVNA</dc:creator>
  <cp:lastModifiedBy>PRACOVNA-2015\PRACOVNA</cp:lastModifiedBy>
  <dcterms:created xsi:type="dcterms:W3CDTF">2023-02-14T12:54:42Z</dcterms:created>
  <dcterms:modified xsi:type="dcterms:W3CDTF">2023-02-14T12:54:48Z</dcterms:modified>
</cp:coreProperties>
</file>